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2120" windowHeight="9120" activeTab="1"/>
  </bookViews>
  <sheets>
    <sheet name="Sheet1" sheetId="1" r:id="rId1"/>
    <sheet name="Cover" sheetId="2" r:id="rId2"/>
    <sheet name="DirReport" sheetId="3" r:id="rId3"/>
    <sheet name="GBS" sheetId="4" r:id="rId4"/>
    <sheet name="GIS" sheetId="5" r:id="rId5"/>
    <sheet name="SES" sheetId="6" r:id="rId6"/>
    <sheet name="GCFS" sheetId="7" r:id="rId7"/>
    <sheet name="Notes" sheetId="8" r:id="rId8"/>
  </sheets>
  <definedNames/>
  <calcPr fullCalcOnLoad="1"/>
</workbook>
</file>

<file path=xl/sharedStrings.xml><?xml version="1.0" encoding="utf-8"?>
<sst xmlns="http://schemas.openxmlformats.org/spreadsheetml/2006/main" count="611" uniqueCount="610">
  <si>
    <t>MINTYE INDUSTRIES BHD.</t>
  </si>
  <si>
    <t>(Incorporated in Malaysia)</t>
  </si>
  <si>
    <t>QUARTERLY REPORT</t>
  </si>
  <si>
    <t>Quarterly report on consolidated results for the 1st financial quarter ended 30 April 2005</t>
  </si>
  <si>
    <t>The figures have not been audited</t>
  </si>
  <si>
    <t>SUMMARY OF KEY FINANCIAL INFORMATION</t>
  </si>
  <si>
    <t>INDIVIDUAL QUARTER</t>
  </si>
  <si>
    <t>CUMULATIVE QUARTER</t>
  </si>
  <si>
    <t>Preceding</t>
  </si>
  <si>
    <t>Preceding</t>
  </si>
  <si>
    <t>Current</t>
  </si>
  <si>
    <t>year</t>
  </si>
  <si>
    <t>Current</t>
  </si>
  <si>
    <t>year</t>
  </si>
  <si>
    <t>year</t>
  </si>
  <si>
    <t>corresponding</t>
  </si>
  <si>
    <t>year</t>
  </si>
  <si>
    <t>corresponding</t>
  </si>
  <si>
    <t>quarter</t>
  </si>
  <si>
    <t>quarter</t>
  </si>
  <si>
    <t>to-date</t>
  </si>
  <si>
    <t>period</t>
  </si>
  <si>
    <t>30 Apr 2005</t>
  </si>
  <si>
    <t>30 Apr 2004</t>
  </si>
  <si>
    <t>30 Apr 2005</t>
  </si>
  <si>
    <t>30 Apr 2004</t>
  </si>
  <si>
    <t>RM'000</t>
  </si>
  <si>
    <t>RM'000</t>
  </si>
  <si>
    <t>RM'000</t>
  </si>
  <si>
    <t>RM'000</t>
  </si>
  <si>
    <t>1.</t>
  </si>
  <si>
    <t>Revenue</t>
  </si>
  <si>
    <t>2.</t>
  </si>
  <si>
    <t>Profit/ (loss) before taxation</t>
  </si>
  <si>
    <t>3.</t>
  </si>
  <si>
    <t>Profit/ (loss) after tax and</t>
  </si>
  <si>
    <t xml:space="preserve">  minority interests</t>
  </si>
  <si>
    <t>4.</t>
  </si>
  <si>
    <t>Net profit/ (loss) for the period</t>
  </si>
  <si>
    <t>5.</t>
  </si>
  <si>
    <t>Basic earnings per share (sen)</t>
  </si>
  <si>
    <t>6.</t>
  </si>
  <si>
    <t>Dividend per share (sen)</t>
  </si>
  <si>
    <t>7.</t>
  </si>
  <si>
    <t>Net tangible assets per share (RM)</t>
  </si>
  <si>
    <t>ADDITIONAL INFORMATION</t>
  </si>
  <si>
    <t>1.</t>
  </si>
  <si>
    <t>Profit from operations</t>
  </si>
  <si>
    <t>2.</t>
  </si>
  <si>
    <t>Gross interest income</t>
  </si>
  <si>
    <t>3.</t>
  </si>
  <si>
    <t>Gross interest expense</t>
  </si>
  <si>
    <t>MINTYE INDUSTRIES BHD.</t>
  </si>
  <si>
    <t>(INCORPORATED IN MALAYSIA)</t>
  </si>
  <si>
    <t>(26870 D)</t>
  </si>
  <si>
    <t>1ST QUARTERLY REPORT</t>
  </si>
  <si>
    <t>on Group Results ended</t>
  </si>
  <si>
    <t>30 April 2005</t>
  </si>
  <si>
    <t>(The figures have not been audited)</t>
  </si>
  <si>
    <t>Company No.</t>
  </si>
  <si>
    <t>26870 D</t>
  </si>
  <si>
    <t>1.</t>
  </si>
  <si>
    <t>MINTYE INDUSTRIES BHD.</t>
  </si>
  <si>
    <t>(Incorporated in Malaysia)</t>
  </si>
  <si>
    <t>Unaudited interim financial report for the 1st financial quarter ended 30 April 2005</t>
  </si>
  <si>
    <r>
      <rPr>
        <sz val="12"/>
        <rFont val="Times New Roman"/>
        <family val="0"/>
      </rPr>
      <t>The Directors of Mintye Industries Bhd. are pleased to announce the unaudited interim financial report for the 1st financial quarter ended 30 April 2005.</t>
    </r>
  </si>
  <si>
    <t>This interim financial report is prepared in accordance with FRS 134 "Interim Financial Reporting" and paragraph 9.22 of the Bursa Malaysia Listing Requirements, and should be read in conjunction with the audited Group financial statements for the financial year ended 31 January 2005.</t>
  </si>
  <si>
    <t>There was no qualification in the audit report in the most recent audited annual financial statements.</t>
  </si>
  <si>
    <t>Company No.</t>
  </si>
  <si>
    <t>26870 D</t>
  </si>
  <si>
    <t>2.</t>
  </si>
  <si>
    <t>MINTYE INDUSTRIES BHD.</t>
  </si>
  <si>
    <t>(Incorporated in Malaysia)</t>
  </si>
  <si>
    <t>CONDENSED GROUP BALANCE SHEET</t>
  </si>
  <si>
    <t>Unaudited</t>
  </si>
  <si>
    <t>Audited</t>
  </si>
  <si>
    <t>As at</t>
  </si>
  <si>
    <t>As at</t>
  </si>
  <si>
    <t>30 April 2005</t>
  </si>
  <si>
    <t>31 Jan 2005</t>
  </si>
  <si>
    <t>RM'000</t>
  </si>
  <si>
    <t>RM'000</t>
  </si>
  <si>
    <t>EMPLOYMENT OF CAPITAL</t>
  </si>
  <si>
    <t>NON-CURRENT ASSETS</t>
  </si>
  <si>
    <t>Properties, plant and equipment</t>
  </si>
  <si>
    <t>Goodwill on consolidation</t>
  </si>
  <si>
    <t>Capital work-in-progress</t>
  </si>
  <si>
    <t>Share investments</t>
  </si>
  <si>
    <t>Deferred tax assets</t>
  </si>
  <si>
    <t>CURRENT ASSETS</t>
  </si>
  <si>
    <t>Inventories</t>
  </si>
  <si>
    <t>Trade receivables</t>
  </si>
  <si>
    <t>Other receivables, utility deposits and prepayments</t>
  </si>
  <si>
    <t>Tax recoverable</t>
  </si>
  <si>
    <t>Short-term deposits with licensed banks and finance companies</t>
  </si>
  <si>
    <t xml:space="preserve">Cash in hand and at banks </t>
  </si>
  <si>
    <t xml:space="preserve">Less: </t>
  </si>
  <si>
    <t>CURRENT LIABILITIES</t>
  </si>
  <si>
    <t>Trade payables</t>
  </si>
  <si>
    <t>Other payables and accruals</t>
  </si>
  <si>
    <t>Interest-bearing borrowings</t>
  </si>
  <si>
    <t>Taxation</t>
  </si>
  <si>
    <t>NET CURRENT ASSETS</t>
  </si>
  <si>
    <t>Company No.</t>
  </si>
  <si>
    <t>26870 D</t>
  </si>
  <si>
    <t>3.</t>
  </si>
  <si>
    <t>Unaudited</t>
  </si>
  <si>
    <t>Audited</t>
  </si>
  <si>
    <t>As at</t>
  </si>
  <si>
    <t>As at</t>
  </si>
  <si>
    <t>30 April 2005</t>
  </si>
  <si>
    <t>31 Jan 2005</t>
  </si>
  <si>
    <t>RM'000</t>
  </si>
  <si>
    <t>RM'000</t>
  </si>
  <si>
    <t>TOTAL ASSETS less CURRENT LIABILITIES</t>
  </si>
  <si>
    <t>NON-CURRENT AND DEFERRED LIABILITIES</t>
  </si>
  <si>
    <t>Goodwill on consolidation</t>
  </si>
  <si>
    <t>Deferred  tax liabilities</t>
  </si>
  <si>
    <t>TOTAL ASSETS less TOTAL LIABILITIES</t>
  </si>
  <si>
    <t>MINORITY INTERESTS</t>
  </si>
  <si>
    <t xml:space="preserve">       </t>
  </si>
  <si>
    <t>NET ASSETS</t>
  </si>
  <si>
    <t>CAPITAL EMPLOYED</t>
  </si>
  <si>
    <t>CAPITAL AND RESERVES</t>
  </si>
  <si>
    <t>Issued capital</t>
  </si>
  <si>
    <t>Capital reserves</t>
  </si>
  <si>
    <t>Accumulated profits</t>
  </si>
  <si>
    <t>SHAREHOLDERS' EQUITY</t>
  </si>
  <si>
    <t>RM</t>
  </si>
  <si>
    <t>RM</t>
  </si>
  <si>
    <t>NET TANGIBLE ASSETS</t>
  </si>
  <si>
    <t>per RM1.00 (2005 : RM1.00) ordinary share</t>
  </si>
  <si>
    <t>The condensed Group balance sheet should be read in conjunction with the audited</t>
  </si>
  <si>
    <t>annual financial statements for the financial year ended 31 January 2005.</t>
  </si>
  <si>
    <t xml:space="preserve">Company No.   </t>
  </si>
  <si>
    <t>26870 D</t>
  </si>
  <si>
    <t>4.</t>
  </si>
  <si>
    <t>(Incorporated in Malaysia)</t>
  </si>
  <si>
    <t>CONDENSED GROUP INCOME STATEMENT</t>
  </si>
  <si>
    <t>Individual quarter</t>
  </si>
  <si>
    <t>Cumulative quarter</t>
  </si>
  <si>
    <t>3 months ended</t>
  </si>
  <si>
    <t>3 months ended</t>
  </si>
  <si>
    <t>30 April</t>
  </si>
  <si>
    <t>30 April</t>
  </si>
  <si>
    <t>RM'000</t>
  </si>
  <si>
    <t>RM'000</t>
  </si>
  <si>
    <t>RM'000</t>
  </si>
  <si>
    <t>RM'000</t>
  </si>
  <si>
    <t>OPERATING ACTIVITIES</t>
  </si>
  <si>
    <t>Revenue</t>
  </si>
  <si>
    <t>Sales</t>
  </si>
  <si>
    <t xml:space="preserve">   Less:</t>
  </si>
  <si>
    <t>Cost of sales</t>
  </si>
  <si>
    <t>Gross profit</t>
  </si>
  <si>
    <t>Other operating income</t>
  </si>
  <si>
    <t xml:space="preserve">   Less:</t>
  </si>
  <si>
    <t>Expenses</t>
  </si>
  <si>
    <t>Selling and distribution</t>
  </si>
  <si>
    <t xml:space="preserve">Administration </t>
  </si>
  <si>
    <t>Finance</t>
  </si>
  <si>
    <t>- Bank commitment and other charges</t>
  </si>
  <si>
    <t xml:space="preserve">      Profit/ (loss) from operations before interest charges</t>
  </si>
  <si>
    <t>- Interest charges on borrowings</t>
  </si>
  <si>
    <t xml:space="preserve">      Profit/ (loss) from operating activities</t>
  </si>
  <si>
    <t>INVESTING ACTIVITIES</t>
  </si>
  <si>
    <t>PROFIT/ (LOSS) BEFORE TAXATION</t>
  </si>
  <si>
    <t xml:space="preserve">   Less:</t>
  </si>
  <si>
    <t>Taxation</t>
  </si>
  <si>
    <t>PROFIT/ (LOSS) AFTER TAXATION</t>
  </si>
  <si>
    <t xml:space="preserve">   Less:</t>
  </si>
  <si>
    <t>Minority interests</t>
  </si>
  <si>
    <t>PROFIT/ (LOSS) FOR THE FINANCIAL PERIOD</t>
  </si>
  <si>
    <t>Sen</t>
  </si>
  <si>
    <t>Sen</t>
  </si>
  <si>
    <t>Sen</t>
  </si>
  <si>
    <t>Sen</t>
  </si>
  <si>
    <t>PER RM1.00 (2004: RM1.00)</t>
  </si>
  <si>
    <t>ORDINARY SHARE</t>
  </si>
  <si>
    <t>Earnings (basic)</t>
  </si>
  <si>
    <t>- Profit/ (loss)</t>
  </si>
  <si>
    <t>Dividend</t>
  </si>
  <si>
    <t>The condensed Group income statement should be read in conjunction with the audited</t>
  </si>
  <si>
    <t>annual financial statements for the financial year ended 31 January 2005.</t>
  </si>
  <si>
    <t>Company No.</t>
  </si>
  <si>
    <t>26870 D</t>
  </si>
  <si>
    <t>5.</t>
  </si>
  <si>
    <t>(Incorporated in Malaysia)</t>
  </si>
  <si>
    <t>CONDENSED GROUP SHAREHOLDERS' EQUITY STATEMENT</t>
  </si>
  <si>
    <t>Non-</t>
  </si>
  <si>
    <t>distributable</t>
  </si>
  <si>
    <t>Distributable</t>
  </si>
  <si>
    <t>Issued</t>
  </si>
  <si>
    <t>Revaluation</t>
  </si>
  <si>
    <t>Accumulated</t>
  </si>
  <si>
    <t>Unaudited</t>
  </si>
  <si>
    <t>capital</t>
  </si>
  <si>
    <t>reserves</t>
  </si>
  <si>
    <t>profits</t>
  </si>
  <si>
    <t>Total</t>
  </si>
  <si>
    <t>RM'000</t>
  </si>
  <si>
    <t>RM'000</t>
  </si>
  <si>
    <t>RM'000</t>
  </si>
  <si>
    <t>RM'000</t>
  </si>
  <si>
    <t>For the financial period</t>
  </si>
  <si>
    <t>ended 30 April 2005</t>
  </si>
  <si>
    <t>As at 1 February 2005</t>
  </si>
  <si>
    <t>Profit for the financial year</t>
  </si>
  <si>
    <t>As at 30 April 2005</t>
  </si>
  <si>
    <t>For the financial period</t>
  </si>
  <si>
    <t>ended 30 April 2004</t>
  </si>
  <si>
    <t>As at 1 February 2004</t>
  </si>
  <si>
    <t>Profit for the financial year</t>
  </si>
  <si>
    <t>As at 30 April 2004</t>
  </si>
  <si>
    <t>The condensed Group shareholders' equity statement should be read in conjunction with the</t>
  </si>
  <si>
    <t>audited annual financial statements for the financial year ended 31 January 2005.</t>
  </si>
  <si>
    <t>Company No.</t>
  </si>
  <si>
    <t>26870 D</t>
  </si>
  <si>
    <t>6.</t>
  </si>
  <si>
    <t>(Incorporated in Malaysia)</t>
  </si>
  <si>
    <t>CONDENSED GROUP CASH FLOW STATEMENT</t>
  </si>
  <si>
    <t>Cumulative quarter</t>
  </si>
  <si>
    <t>3 months ended</t>
  </si>
  <si>
    <t>30 April</t>
  </si>
  <si>
    <t>RM'000</t>
  </si>
  <si>
    <t>RM'000</t>
  </si>
  <si>
    <t>OPERATING ACTIVITIES</t>
  </si>
  <si>
    <t>Operations</t>
  </si>
  <si>
    <t xml:space="preserve">Revenue receipts net of expense payments from </t>
  </si>
  <si>
    <t xml:space="preserve">    revenue-producing business transactions</t>
  </si>
  <si>
    <t>Dividends (net) from investments in shares</t>
  </si>
  <si>
    <t xml:space="preserve">    quoted in Malaysia received</t>
  </si>
  <si>
    <t>Interest from short-term deposits received</t>
  </si>
  <si>
    <t xml:space="preserve">    Cash generated from operations before interest charges</t>
  </si>
  <si>
    <t>Interest charges on borrowings paid</t>
  </si>
  <si>
    <t xml:space="preserve">    Cash from operating activities before taxation</t>
  </si>
  <si>
    <t>Income tax paid</t>
  </si>
  <si>
    <t>Net cash from operating activities</t>
  </si>
  <si>
    <t>INVESTING ACTIVITIES</t>
  </si>
  <si>
    <t>Addition in investments in quoted shares</t>
  </si>
  <si>
    <t>Purchase of plant, equipment and fittings</t>
  </si>
  <si>
    <t>Addition in capital work-in-progress</t>
  </si>
  <si>
    <t>Proceeds from disposal of plant and equipment</t>
  </si>
  <si>
    <t>Net cash (used in) investing activities</t>
  </si>
  <si>
    <t>CASH AND CASH EQUIVALENTS</t>
  </si>
  <si>
    <t>(Decrease)/ increase in the financial period</t>
  </si>
  <si>
    <r>
      <rPr>
        <sz val="12"/>
        <rFont val="Times New Roman"/>
        <family val="0"/>
      </rPr>
      <t>Unrealised profit on translation of foreign currency</t>
    </r>
  </si>
  <si>
    <t>Net (decrease)/ increase in the financial period</t>
  </si>
  <si>
    <t>As at beginning of financial period</t>
  </si>
  <si>
    <t>As at end of financial period</t>
  </si>
  <si>
    <t>The condensed Group cash flow statement should be read in conjunction with the audited</t>
  </si>
  <si>
    <t>annual financial statements for the financial year ended 31 January 2005.</t>
  </si>
  <si>
    <t>Company No.</t>
  </si>
  <si>
    <t>26870 D</t>
  </si>
  <si>
    <t>7.</t>
  </si>
  <si>
    <t>(Incorporated in Malaysia)</t>
  </si>
  <si>
    <t>NOTES TO THE INTERIM FINANCIAL REPORT</t>
  </si>
  <si>
    <t>for the 1st financial quarter ended 30 April 2005</t>
  </si>
  <si>
    <t>Basis of preparation</t>
  </si>
  <si>
    <t>The interim financial report is unaudited and has been prepared in accordance with FRS 134 “Interim Financial Reporting” and paragraph 9.22 of the Bursa Malaysia Listing Requirements. It should be read in conjunction with the audited financial statements for the financial year ended 31 January 2005.</t>
  </si>
  <si>
    <t>FRS 134 - Paragraph 16</t>
  </si>
  <si>
    <t>M1.</t>
  </si>
  <si>
    <t>Accounting policies and methods</t>
  </si>
  <si>
    <t>The accounting policies and methods of computation adopted by the Group in this interim financial report are consistent with those adopted in the audited financial statements for the financial year ended 31 January 2005.</t>
  </si>
  <si>
    <t>M2.</t>
  </si>
  <si>
    <t>Disclosure of audit report qualification and status of matters raised</t>
  </si>
  <si>
    <t>There was no qualification in the audit report in the most recent audited annual financial statements.</t>
  </si>
  <si>
    <t>M3.</t>
  </si>
  <si>
    <t>Seasonal or cyclical factors</t>
  </si>
  <si>
    <t>There is no seasonal or cyclical factor which affects the results of the operations of the Group.</t>
  </si>
  <si>
    <t>M4.</t>
  </si>
  <si>
    <t>Unusual items</t>
  </si>
  <si>
    <t>There were no items affecting assets, liabilities, equity, net income or cash flows that were unusual in nature, size or incidence during the financial period under review.</t>
  </si>
  <si>
    <t>M5.</t>
  </si>
  <si>
    <t>Material changes in estimation of amounts reported</t>
  </si>
  <si>
    <t>There were no material changes in estimation of amounts reported in prior interim period of the current financial year or in prior financial years, which have material effects on the financial position or performance in the current interim period.</t>
  </si>
  <si>
    <t>M6.</t>
  </si>
  <si>
    <t>Changes in debt and equity</t>
  </si>
  <si>
    <t>There were no issuance and repayment of debt and equity securities, share buy-backs, share cancellations, shares held as treasury shares and resale of treasury shares for the current financial period under review.</t>
  </si>
  <si>
    <t>Company No.</t>
  </si>
  <si>
    <t>26870 D</t>
  </si>
  <si>
    <t>8.</t>
  </si>
  <si>
    <t>M7.</t>
  </si>
  <si>
    <t>Dividends</t>
  </si>
  <si>
    <t>There was no dividend paid during the current financial quarter under review.</t>
  </si>
  <si>
    <t>M8.</t>
  </si>
  <si>
    <t>Segment information</t>
  </si>
  <si>
    <t>Activities are all carried out in Malaysia</t>
  </si>
  <si>
    <t>Investment,</t>
  </si>
  <si>
    <t>property</t>
  </si>
  <si>
    <t>development</t>
  </si>
  <si>
    <r>
      <rPr>
        <sz val="12"/>
        <rFont val="Times New Roman"/>
        <family val="1"/>
      </rPr>
      <t xml:space="preserve">For the 3-month current financial </t>
    </r>
    <r>
      <rPr>
        <u val="single"/>
        <sz val="12"/>
        <rFont val="Times New Roman"/>
        <family val="1"/>
      </rPr>
      <t>quarter ended 30 April 2005</t>
    </r>
  </si>
  <si>
    <t>Manufacturing</t>
  </si>
  <si>
    <t>Trading</t>
  </si>
  <si>
    <t>and others</t>
  </si>
  <si>
    <t>Total</t>
  </si>
  <si>
    <t>RM'000</t>
  </si>
  <si>
    <t>RM'000</t>
  </si>
  <si>
    <t>RM'000</t>
  </si>
  <si>
    <t>RM'000</t>
  </si>
  <si>
    <t>Revenue</t>
  </si>
  <si>
    <t>External</t>
  </si>
  <si>
    <t>Internal</t>
  </si>
  <si>
    <t>Elimination</t>
  </si>
  <si>
    <t>Cost of sales</t>
  </si>
  <si>
    <t>Gross profit</t>
  </si>
  <si>
    <t>Other operating income</t>
  </si>
  <si>
    <t>Operating expenses</t>
  </si>
  <si>
    <t>Profit/ (loss) from operating activities</t>
  </si>
  <si>
    <t>Profit from investing activities</t>
  </si>
  <si>
    <t>Profit/ (loss) before taxation</t>
  </si>
  <si>
    <t>Taxation</t>
  </si>
  <si>
    <t>Profit/ (loss) after taxation</t>
  </si>
  <si>
    <t>Share of (profit)/ loss by</t>
  </si>
  <si>
    <t xml:space="preserve">    minority interests</t>
  </si>
  <si>
    <t>Profit/ (loss) for the financial period</t>
  </si>
  <si>
    <t>Company No.</t>
  </si>
  <si>
    <t>26870 D</t>
  </si>
  <si>
    <t>9.</t>
  </si>
  <si>
    <t>Investment,</t>
  </si>
  <si>
    <t>property</t>
  </si>
  <si>
    <t>development</t>
  </si>
  <si>
    <r>
      <rPr>
        <sz val="12"/>
        <rFont val="Times New Roman"/>
        <family val="1"/>
      </rPr>
      <t xml:space="preserve">For the 3-month current financial </t>
    </r>
    <r>
      <rPr>
        <u val="single"/>
        <sz val="12"/>
        <rFont val="Times New Roman"/>
        <family val="1"/>
      </rPr>
      <t>quarter ended 30 April 2005</t>
    </r>
  </si>
  <si>
    <t>Manufacturing</t>
  </si>
  <si>
    <t>Trading</t>
  </si>
  <si>
    <t>and others</t>
  </si>
  <si>
    <t>Total</t>
  </si>
  <si>
    <t>RM'000</t>
  </si>
  <si>
    <t>RM'000</t>
  </si>
  <si>
    <t>RM'000</t>
  </si>
  <si>
    <t>RM'000</t>
  </si>
  <si>
    <t>Other information</t>
  </si>
  <si>
    <t>Segment assets</t>
  </si>
  <si>
    <t>Segment liabilities</t>
  </si>
  <si>
    <t>Capital expenditure</t>
  </si>
  <si>
    <t>Non-cash expenses</t>
  </si>
  <si>
    <r>
      <rPr>
        <sz val="12"/>
        <rFont val="Times New Roman"/>
        <family val="1"/>
      </rPr>
      <t xml:space="preserve"> - Depreciation/amortisation</t>
    </r>
  </si>
  <si>
    <t>The basis of inter-segment pricing is wholesale prices.</t>
  </si>
  <si>
    <t>M9.</t>
  </si>
  <si>
    <t>Property, plant and equipment</t>
  </si>
  <si>
    <t>The valuations of land and building have been brought forward without amendment from the most recent audited financial statements as no revaluation has been carried out since the dates of revaluation on 25 and 27 January 1994.</t>
  </si>
  <si>
    <t>Current financial quarter</t>
  </si>
  <si>
    <t>As at 30 April 2005</t>
  </si>
  <si>
    <t>Stated at</t>
  </si>
  <si>
    <t>Stated at</t>
  </si>
  <si>
    <t>valuation</t>
  </si>
  <si>
    <t>cost</t>
  </si>
  <si>
    <t>Total</t>
  </si>
  <si>
    <t>RM'000</t>
  </si>
  <si>
    <t>RM'000</t>
  </si>
  <si>
    <t>RM'000</t>
  </si>
  <si>
    <t>Valuation/cost</t>
  </si>
  <si>
    <t>As at 1.2.2005</t>
  </si>
  <si>
    <t>Additions</t>
  </si>
  <si>
    <t>Transfer from capital work-in-progress</t>
  </si>
  <si>
    <t>Disposals</t>
  </si>
  <si>
    <t>Written off</t>
  </si>
  <si>
    <t>As at 30.4.2005</t>
  </si>
  <si>
    <r>
      <rPr>
        <u val="single"/>
        <sz val="12"/>
        <rFont val="Times New Roman"/>
        <family val="1"/>
      </rPr>
      <t>Accumulated depreciation/amortisation</t>
    </r>
  </si>
  <si>
    <t>Charge for the period</t>
  </si>
  <si>
    <t>Disposals</t>
  </si>
  <si>
    <t>Written off</t>
  </si>
  <si>
    <t>Net book value</t>
  </si>
  <si>
    <t>Company No.</t>
  </si>
  <si>
    <t>26870 D</t>
  </si>
  <si>
    <t>10.</t>
  </si>
  <si>
    <t>M10.</t>
  </si>
  <si>
    <t>Material events subsequent to the end of the interim period</t>
  </si>
  <si>
    <t>There were no material events subsequent to the end of the interim period that have not been reflected in the financial statements for the interim period.</t>
  </si>
  <si>
    <t>M11.</t>
  </si>
  <si>
    <t>Changes in composition of the Group</t>
  </si>
  <si>
    <t>There is no change in the composition of the Group during the current financial quarter under review.</t>
  </si>
  <si>
    <t>M12.</t>
  </si>
  <si>
    <t>Contingent liabilities</t>
  </si>
  <si>
    <t>The contingent liabilities within 7 days before the date of issue of this interim financial report are as follows:</t>
  </si>
  <si>
    <t>RM'000</t>
  </si>
  <si>
    <t>Unsecured</t>
  </si>
  <si>
    <t>Bankers' guarantees for</t>
  </si>
  <si>
    <t xml:space="preserve">  - issuance of employment permits</t>
  </si>
  <si>
    <t xml:space="preserve">  - electricity supplies</t>
  </si>
  <si>
    <t xml:space="preserve">  - custom duties for exports</t>
  </si>
  <si>
    <t>Letters of credit for imports of raw materials</t>
  </si>
  <si>
    <t>No loss is anticipated.</t>
  </si>
  <si>
    <t>M13.</t>
  </si>
  <si>
    <t>Inventories</t>
  </si>
  <si>
    <t>Current</t>
  </si>
  <si>
    <t>financial</t>
  </si>
  <si>
    <t xml:space="preserve">quarter </t>
  </si>
  <si>
    <t>as at</t>
  </si>
  <si>
    <t>30 April 2005</t>
  </si>
  <si>
    <t>Stated at cost</t>
  </si>
  <si>
    <t>RM'000</t>
  </si>
  <si>
    <t>Held for</t>
  </si>
  <si>
    <t>- Manufacture</t>
  </si>
  <si>
    <t>Raw materials</t>
  </si>
  <si>
    <t>Spare parts</t>
  </si>
  <si>
    <t>Packing materials and loose tools</t>
  </si>
  <si>
    <t>Work-in-progress</t>
  </si>
  <si>
    <t>- Sale</t>
  </si>
  <si>
    <t>Finished products</t>
  </si>
  <si>
    <t>Company No.</t>
  </si>
  <si>
    <t>11.</t>
  </si>
  <si>
    <t>M14.</t>
  </si>
  <si>
    <t>Capital commitments</t>
  </si>
  <si>
    <r>
      <rPr>
        <sz val="12"/>
        <rFont val="Times New Roman"/>
        <family val="1"/>
      </rPr>
      <t>Capital commitments authorised by the Directors and not provided for in the financial statements as at end of financial quarter 30 April 2005 are as follows:</t>
    </r>
  </si>
  <si>
    <t>Factory</t>
  </si>
  <si>
    <t xml:space="preserve"> building and</t>
  </si>
  <si>
    <t>Plant and</t>
  </si>
  <si>
    <t>installation</t>
  </si>
  <si>
    <t>machinery</t>
  </si>
  <si>
    <t>Total</t>
  </si>
  <si>
    <t>RM'000</t>
  </si>
  <si>
    <t>RM'000</t>
  </si>
  <si>
    <t>RM'000</t>
  </si>
  <si>
    <t>- Contracted</t>
  </si>
  <si>
    <t>- Not contracted</t>
  </si>
  <si>
    <t>M15.</t>
  </si>
  <si>
    <t>Extraordinary item</t>
  </si>
  <si>
    <t>There was no extraordinary item.</t>
  </si>
  <si>
    <t>M16.</t>
  </si>
  <si>
    <t>Related party transactions</t>
  </si>
  <si>
    <r>
      <rPr>
        <sz val="12"/>
        <rFont val="Times New Roman"/>
        <family val="0"/>
      </rPr>
      <t>The related party transactions of the Group have been entered into in the normal course of business and have been established under terms that are no less favourable than those arranged with independent third party.</t>
    </r>
  </si>
  <si>
    <r>
      <rPr>
        <sz val="12"/>
        <rFont val="Times New Roman"/>
        <family val="0"/>
      </rPr>
      <t>Other than intragroup transactions, the transactions with related parties of the Group are set out below:</t>
    </r>
  </si>
  <si>
    <t>Individual</t>
  </si>
  <si>
    <t xml:space="preserve">Cumulative </t>
  </si>
  <si>
    <t xml:space="preserve">quarter </t>
  </si>
  <si>
    <t xml:space="preserve">quarter </t>
  </si>
  <si>
    <t>3 months</t>
  </si>
  <si>
    <t>3 months</t>
  </si>
  <si>
    <t>ended</t>
  </si>
  <si>
    <t>ended</t>
  </si>
  <si>
    <t>30 April 2005</t>
  </si>
  <si>
    <t>30 April 2005</t>
  </si>
  <si>
    <t>Revenue/ (expense) transactions with:</t>
  </si>
  <si>
    <t>RM'000</t>
  </si>
  <si>
    <t>RM'000</t>
  </si>
  <si>
    <r>
      <rPr>
        <sz val="12"/>
        <rFont val="Times New Roman"/>
        <family val="0"/>
      </rPr>
      <t>Minsoon Motors Sdn. Bhd.</t>
    </r>
  </si>
  <si>
    <t>- Sales of finished products</t>
  </si>
  <si>
    <t>- Upkeep of motor vehicles</t>
  </si>
  <si>
    <r>
      <rPr>
        <sz val="12"/>
        <rFont val="Times New Roman"/>
        <family val="0"/>
      </rPr>
      <t>Maxistop Pty. Ltd.</t>
    </r>
  </si>
  <si>
    <t>- Sales of finished products</t>
  </si>
  <si>
    <r>
      <rPr>
        <sz val="12"/>
        <rFont val="Times New Roman"/>
        <family val="0"/>
      </rPr>
      <t>Minsoon Credit Corporation (M) Sdn. Bhd.</t>
    </r>
  </si>
  <si>
    <t>- Upkeep of motor vehicles</t>
  </si>
  <si>
    <t>- Purchase of motor vehicle</t>
  </si>
  <si>
    <r>
      <rPr>
        <sz val="12"/>
        <rFont val="Times New Roman"/>
        <family val="0"/>
      </rPr>
      <t>Minsoon Developers Sdn. Bhd.</t>
    </r>
  </si>
  <si>
    <t>- Insurance agency fee</t>
  </si>
  <si>
    <t>Company No.</t>
  </si>
  <si>
    <t>12.</t>
  </si>
  <si>
    <t>Bursa Malaysia Listing Requirements (Part A of Appendix 9B)</t>
  </si>
  <si>
    <t>B1.</t>
  </si>
  <si>
    <t>Review of financial performance of the Company and its subsidiaries</t>
  </si>
  <si>
    <t>Current</t>
  </si>
  <si>
    <t>Corresponding</t>
  </si>
  <si>
    <t xml:space="preserve">Cumulative </t>
  </si>
  <si>
    <t xml:space="preserve">Cumulative </t>
  </si>
  <si>
    <t xml:space="preserve">quarter </t>
  </si>
  <si>
    <t xml:space="preserve">quarter </t>
  </si>
  <si>
    <t>3 months</t>
  </si>
  <si>
    <t>3 months</t>
  </si>
  <si>
    <t>ended</t>
  </si>
  <si>
    <t>ended</t>
  </si>
  <si>
    <t>30 April 2005</t>
  </si>
  <si>
    <t>30 April 2004</t>
  </si>
  <si>
    <t>(Decrease)/ increase</t>
  </si>
  <si>
    <t>RM'000</t>
  </si>
  <si>
    <t>RM'000</t>
  </si>
  <si>
    <t>RM'000</t>
  </si>
  <si>
    <t>%</t>
  </si>
  <si>
    <t>Group turnover</t>
  </si>
  <si>
    <t>activities</t>
  </si>
  <si>
    <t>and minority interests</t>
  </si>
  <si>
    <t>For the financial quarter under review, the Group recorded a lower turnover by 9.38% as compared with the corresponding financial quarter due to stiff competition and festive season.</t>
  </si>
  <si>
    <t>On the other hand, the increase in the Group profit before taxation as compared with the preceding financial quarter is mainly due to the allowance for doubtful debt of RM3,330,859 made in the preceding financial quarter.</t>
  </si>
  <si>
    <t>B2.</t>
  </si>
  <si>
    <r>
      <rPr>
        <b/>
        <sz val="12"/>
        <rFont val="Times New Roman"/>
        <family val="1"/>
      </rPr>
      <t xml:space="preserve">Comments on material changes in profit before taxation in the current financial quarter as </t>
    </r>
    <r>
      <rPr>
        <b/>
        <u val="single"/>
        <sz val="12"/>
        <rFont val="Times New Roman"/>
        <family val="1"/>
      </rPr>
      <t>compared with the immediate preceding financial quarter</t>
    </r>
  </si>
  <si>
    <t>Current</t>
  </si>
  <si>
    <t>Preceding</t>
  </si>
  <si>
    <t>financial</t>
  </si>
  <si>
    <t>financial</t>
  </si>
  <si>
    <t>quarter</t>
  </si>
  <si>
    <t>quarter</t>
  </si>
  <si>
    <t>3 months</t>
  </si>
  <si>
    <t>3 months</t>
  </si>
  <si>
    <t>ended</t>
  </si>
  <si>
    <t>ended</t>
  </si>
  <si>
    <t>30 April 2005</t>
  </si>
  <si>
    <t>31 Jan 2005</t>
  </si>
  <si>
    <t>Decrease</t>
  </si>
  <si>
    <t>RM'000</t>
  </si>
  <si>
    <t>RM'000</t>
  </si>
  <si>
    <t>RM'000</t>
  </si>
  <si>
    <t>%</t>
  </si>
  <si>
    <t>Group turnover</t>
  </si>
  <si>
    <t>Group profit from operating</t>
  </si>
  <si>
    <t>activities</t>
  </si>
  <si>
    <t>Group profit before taxation</t>
  </si>
  <si>
    <t xml:space="preserve">Group profit after taxation </t>
  </si>
  <si>
    <t>and minority interests</t>
  </si>
  <si>
    <t>For the financial quarter under review, the Group recorded a lower profit before taxation by 7.64% as compared with the preceding financial quarter due to stiff competition resulting in lower turnover and lower profit margin.</t>
  </si>
  <si>
    <t>Company No.</t>
  </si>
  <si>
    <t>13.</t>
  </si>
  <si>
    <t>B3.</t>
  </si>
  <si>
    <t>Prospects</t>
  </si>
  <si>
    <t>Demand for the Group's products is expected to continue to remain stable. Barring unforeseen circumstances, the Board of Directors anticipates a satisfactory overall performance for the Group for the remaining period to the end of the financial year.</t>
  </si>
  <si>
    <t>B4.</t>
  </si>
  <si>
    <t>Variance of actual profit from forecast profit</t>
  </si>
  <si>
    <t>This is not applicable as no profit forecast or profit guarantee was published.</t>
  </si>
  <si>
    <t>B5.</t>
  </si>
  <si>
    <t>Taxation</t>
  </si>
  <si>
    <t>Individual</t>
  </si>
  <si>
    <t xml:space="preserve">Cumulative </t>
  </si>
  <si>
    <t xml:space="preserve">quarter </t>
  </si>
  <si>
    <t xml:space="preserve">quarter </t>
  </si>
  <si>
    <t>3 months</t>
  </si>
  <si>
    <t>3 months</t>
  </si>
  <si>
    <t>ended</t>
  </si>
  <si>
    <t>ended</t>
  </si>
  <si>
    <t>30 April 2005</t>
  </si>
  <si>
    <t>30 April 2005</t>
  </si>
  <si>
    <t>RM'000</t>
  </si>
  <si>
    <t>RM'000</t>
  </si>
  <si>
    <t>Income tax</t>
  </si>
  <si>
    <t>Current</t>
  </si>
  <si>
    <t>- for the current financial period</t>
  </si>
  <si>
    <t>Deferred</t>
  </si>
  <si>
    <t>- based on income</t>
  </si>
  <si>
    <t xml:space="preserve">   - for the current financial period</t>
  </si>
  <si>
    <t xml:space="preserve">   - under-provision in the previous financial year</t>
  </si>
  <si>
    <t>- based on revaluation surplus</t>
  </si>
  <si>
    <t>Total</t>
  </si>
  <si>
    <r>
      <rPr>
        <sz val="12"/>
        <rFont val="Times New Roman"/>
        <family val="1"/>
      </rPr>
      <t>The Group's effective tax rate for the individual quarter three months ended 30 April 2005 was lower than the statutory tax rate mainly due to utilisation of reinvestment allowances.</t>
    </r>
  </si>
  <si>
    <t>B6.</t>
  </si>
  <si>
    <t>Profit/ (loss) on sale of unquoted investments and properties</t>
  </si>
  <si>
    <t>There was no sale of unquoted investments and properties for the current financial quarter.</t>
  </si>
  <si>
    <t>Company No.</t>
  </si>
  <si>
    <t>14.</t>
  </si>
  <si>
    <t>B7.</t>
  </si>
  <si>
    <t>Quoted investments</t>
  </si>
  <si>
    <t>(a)</t>
  </si>
  <si>
    <t>There were no purchases or disposals of quoted securities for the current financial quarter.</t>
  </si>
  <si>
    <t>(b)</t>
  </si>
  <si>
    <t>Investments in quoted securities held by the Group as at end of this reporting period, 30 April 2005 are as follows:</t>
  </si>
  <si>
    <t xml:space="preserve"> </t>
  </si>
  <si>
    <t>RM'000</t>
  </si>
  <si>
    <t>(i)   Cost</t>
  </si>
  <si>
    <t>(ii)  Net book value</t>
  </si>
  <si>
    <t>(iii) Market value</t>
  </si>
  <si>
    <t>B8.</t>
  </si>
  <si>
    <t>Corporate proposal</t>
  </si>
  <si>
    <t>There is no corporate proposal within 7 days before the date of issue of this interim financial report.</t>
  </si>
  <si>
    <t>B9.</t>
  </si>
  <si>
    <t>Borrowings</t>
  </si>
  <si>
    <t>Total</t>
  </si>
  <si>
    <t>RM'000</t>
  </si>
  <si>
    <t>As at the end of the reporting period, 30 April 2005</t>
  </si>
  <si>
    <t>(a)</t>
  </si>
  <si>
    <t>Bank overdrafts</t>
  </si>
  <si>
    <t>- unsecured</t>
  </si>
  <si>
    <t>Other banking facilities</t>
  </si>
  <si>
    <t>- unsecured</t>
  </si>
  <si>
    <t>(b)</t>
  </si>
  <si>
    <t>Short-term borrowings</t>
  </si>
  <si>
    <t>Long-term borrowings</t>
  </si>
  <si>
    <t>There was no borrowing or debt security in any foreign currency.</t>
  </si>
  <si>
    <t>B10.</t>
  </si>
  <si>
    <t>Off balance sheet financial instruments</t>
  </si>
  <si>
    <t>There is no financial instrument with off balance sheet risk within 7 days before the issue date of this interim financial report or entered into after the end of this reporting period.</t>
  </si>
  <si>
    <t>Company No.</t>
  </si>
  <si>
    <t>15.</t>
  </si>
  <si>
    <t>B11.</t>
  </si>
  <si>
    <t>Material litigation</t>
  </si>
  <si>
    <t>As reported previously, a writ of summon had been served by a subsidiary on a vendor for refund of a balance sum of  RM3,330,859 paid for a property development project which had been rescinded.</t>
  </si>
  <si>
    <r>
      <rPr>
        <sz val="12"/>
        <rFont val="Times New Roman"/>
        <family val="1"/>
      </rPr>
      <t>The above case was heard on 3 March 2004 and the Melaka High Court had ruled against the subsidiary on 23 June 2004. The subsidiary appealed against the Court's decision at the Court of Appeal which on 24 November 2004 decided in favour of the subsidiary. The vendor has since filed a notice of appeal against the Court's decision.</t>
    </r>
  </si>
  <si>
    <t>Pending the outcome of the vendor's appeal, the Group will maintain an allowance for this debt in the financial statements made previously in the financial year ended 31 January 2005.</t>
  </si>
  <si>
    <t>B12.</t>
  </si>
  <si>
    <t>Dividends</t>
  </si>
  <si>
    <t>The directors do not recommend any interim dividend for the current period under review.</t>
  </si>
  <si>
    <t>B13.</t>
  </si>
  <si>
    <t>Earnings</t>
  </si>
  <si>
    <t>Current quarter</t>
  </si>
  <si>
    <t>Cumulative quarter</t>
  </si>
  <si>
    <t>3 months ended</t>
  </si>
  <si>
    <t>3 months ended</t>
  </si>
  <si>
    <t>30 April</t>
  </si>
  <si>
    <t>30 April</t>
  </si>
  <si>
    <t>RM'000</t>
  </si>
  <si>
    <t>RM'000</t>
  </si>
  <si>
    <t>RM'000</t>
  </si>
  <si>
    <t>RM'000</t>
  </si>
  <si>
    <t>No.</t>
  </si>
  <si>
    <t>No.</t>
  </si>
  <si>
    <t>No.</t>
  </si>
  <si>
    <t>No.</t>
  </si>
  <si>
    <t xml:space="preserve">Number of ordinary shares in issue </t>
  </si>
  <si>
    <t>Sen</t>
  </si>
  <si>
    <t>Sen</t>
  </si>
  <si>
    <t>Sen</t>
  </si>
  <si>
    <t>Sen</t>
  </si>
  <si>
    <t>Earnings per ordinary share of</t>
  </si>
  <si>
    <t xml:space="preserve">    RM1.00 (2004 : RM1.00) each </t>
  </si>
  <si>
    <r>
      <rPr>
        <b/>
        <u val="single"/>
        <sz val="12"/>
        <rFont val="Times New Roman"/>
        <family val="1"/>
      </rPr>
      <t>Date of authorisation for issue</t>
    </r>
  </si>
  <si>
    <r>
      <rPr>
        <sz val="12"/>
        <rFont val="Times New Roman"/>
        <family val="1"/>
      </rPr>
      <t>The Board of Directors authorised this interim financial report for issue on 30 June 2005</t>
    </r>
  </si>
  <si>
    <t>By order of the Board</t>
  </si>
  <si>
    <r>
      <rPr>
        <sz val="12"/>
        <rFont val="Times New Roman"/>
        <family val="1"/>
      </rPr>
      <t>Foong Kai Ming</t>
    </r>
  </si>
  <si>
    <t>Company Secretary</t>
  </si>
  <si>
    <r>
      <rPr>
        <sz val="12"/>
        <rFont val="Times New Roman"/>
        <family val="1"/>
      </rPr>
      <t>Kuala Lumpur,</t>
    </r>
  </si>
  <si>
    <t>30 June 2005</t>
  </si>
  <si>
    <t>Group profit/ (loss) from operating</t>
  </si>
  <si>
    <t>Group profit/ (loss) before taxation</t>
  </si>
  <si>
    <t xml:space="preserve">Group profit/ (loss) after taxation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</si>
</sst>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 d&quot;, &quot;yy"/>
    <numFmt numFmtId="173" formatCode="#,##0.00\ ;&quot; (&quot;#,##0.00\);&quot; -&quot;#\ ;@\ "/>
    <numFmt numFmtId="174" formatCode="#,##0\ ;&quot; (&quot;#,##0\);&quot; -&quot;#\ ;@\ "/>
    <numFmt numFmtId="175" formatCode="mmm\ dd"/>
  </numFmts>
  <fonts count="12">
    <font>
      <sz val="12"/>
      <name val="Times New Roman"/>
      <family val="0"/>
    </font>
    <font>
      <sz val="10"/>
      <name val="Arial"/>
      <family val="0"/>
    </font>
    <font>
      <b/>
      <u val="single"/>
      <sz val="12"/>
      <name val="Times New Roman"/>
      <family val="1"/>
    </font>
    <font>
      <b/>
      <sz val="12"/>
      <name val="Times New Roman"/>
      <family val="1"/>
    </font>
    <font>
      <u val="single"/>
      <sz val="12"/>
      <name val="Times New Roman"/>
      <family val="1"/>
    </font>
    <font>
      <b/>
      <u val="single"/>
      <sz val="16"/>
      <name val="Times New Roman"/>
      <family val="1"/>
    </font>
    <font>
      <sz val="16"/>
      <name val="Times New Roman"/>
      <family val="1"/>
    </font>
    <font>
      <b/>
      <sz val="10"/>
      <name val="Times New Roman"/>
      <family val="1"/>
    </font>
    <font>
      <sz val="10"/>
      <name val="Times New Roman"/>
      <family val="1"/>
    </font>
    <font>
      <b/>
      <sz val="14"/>
      <name val="Times New Roman"/>
      <family val="1"/>
    </font>
    <font>
      <sz val="14"/>
      <name val="Times New Roman"/>
      <family val="1"/>
    </font>
    <font>
      <b/>
      <i/>
      <sz val="12"/>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ill="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3" fillId="0" borderId="0" xfId="0" applyFont="1" applyBorder="1" applyAlignment="1">
      <alignment horizontal="center"/>
    </xf>
    <xf numFmtId="172" fontId="4"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174" fontId="0" fillId="0" borderId="0" xfId="15" applyNumberFormat="1" applyFont="1" applyFill="1" applyBorder="1" applyAlignment="1" applyProtection="1">
      <alignment/>
      <protection/>
    </xf>
    <xf numFmtId="173" fontId="0" fillId="0" borderId="0" xfId="15" applyFont="1" applyFill="1" applyBorder="1" applyAlignment="1" applyProtection="1">
      <alignment/>
      <protection/>
    </xf>
    <xf numFmtId="0" fontId="6" fillId="0" borderId="0" xfId="0" applyFont="1" applyBorder="1" applyAlignment="1">
      <alignment/>
    </xf>
    <xf numFmtId="0" fontId="8" fillId="0" borderId="0" xfId="0" applyFont="1" applyBorder="1" applyAlignment="1">
      <alignment/>
    </xf>
    <xf numFmtId="0" fontId="10" fillId="0" borderId="0" xfId="0" applyFont="1" applyBorder="1" applyAlignment="1">
      <alignment/>
    </xf>
    <xf numFmtId="0" fontId="3"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horizontal="justify"/>
    </xf>
    <xf numFmtId="174" fontId="0" fillId="0" borderId="0" xfId="15" applyNumberFormat="1" applyFont="1" applyFill="1" applyBorder="1" applyAlignment="1" applyProtection="1">
      <alignment/>
      <protection/>
    </xf>
    <xf numFmtId="174" fontId="0" fillId="0" borderId="0" xfId="15" applyNumberFormat="1" applyFont="1" applyFill="1" applyBorder="1" applyAlignment="1" applyProtection="1">
      <alignment horizontal="center"/>
      <protection/>
    </xf>
    <xf numFmtId="174" fontId="0" fillId="0" borderId="0" xfId="0" applyNumberFormat="1" applyFont="1" applyFill="1" applyBorder="1" applyAlignment="1" applyProtection="1">
      <alignment horizontal="right"/>
      <protection/>
    </xf>
    <xf numFmtId="174" fontId="2" fillId="0" borderId="0" xfId="0" applyNumberFormat="1" applyFont="1" applyFill="1" applyBorder="1" applyAlignment="1" applyProtection="1">
      <alignment horizontal="center"/>
      <protection/>
    </xf>
    <xf numFmtId="174" fontId="0" fillId="0" borderId="0" xfId="0" applyNumberFormat="1" applyFont="1" applyFill="1" applyBorder="1" applyAlignment="1" applyProtection="1">
      <alignment horizontal="center"/>
      <protection/>
    </xf>
    <xf numFmtId="174" fontId="0" fillId="0" borderId="0" xfId="0" applyNumberFormat="1" applyFont="1" applyFill="1" applyBorder="1" applyAlignment="1" applyProtection="1">
      <alignment horizontal="center"/>
      <protection/>
    </xf>
    <xf numFmtId="174" fontId="0" fillId="0" borderId="0" xfId="0" applyNumberFormat="1" applyFont="1" applyFill="1" applyBorder="1" applyAlignment="1" applyProtection="1">
      <alignment/>
      <protection/>
    </xf>
    <xf numFmtId="174" fontId="3" fillId="0" borderId="0" xfId="0" applyNumberFormat="1" applyFont="1" applyFill="1" applyBorder="1" applyAlignment="1" applyProtection="1">
      <alignment horizontal="center"/>
      <protection/>
    </xf>
    <xf numFmtId="174" fontId="2" fillId="0" borderId="0" xfId="0" applyNumberFormat="1" applyFont="1" applyFill="1" applyBorder="1" applyAlignment="1" applyProtection="1">
      <alignment/>
      <protection/>
    </xf>
    <xf numFmtId="174" fontId="2" fillId="0" borderId="0" xfId="15" applyNumberFormat="1" applyFont="1" applyFill="1" applyBorder="1" applyAlignment="1" applyProtection="1">
      <alignment horizontal="center"/>
      <protection/>
    </xf>
    <xf numFmtId="174" fontId="3" fillId="0" borderId="0" xfId="15" applyNumberFormat="1" applyFont="1" applyFill="1" applyBorder="1" applyAlignment="1" applyProtection="1">
      <alignment horizontal="center"/>
      <protection/>
    </xf>
    <xf numFmtId="174" fontId="3" fillId="0" borderId="0" xfId="15" applyNumberFormat="1" applyFont="1" applyFill="1" applyBorder="1" applyAlignment="1" applyProtection="1">
      <alignment/>
      <protection/>
    </xf>
    <xf numFmtId="174" fontId="0" fillId="0" borderId="0" xfId="15" applyNumberFormat="1" applyFont="1" applyFill="1" applyBorder="1" applyAlignment="1" applyProtection="1">
      <alignment horizontal="left"/>
      <protection/>
    </xf>
    <xf numFmtId="174" fontId="0" fillId="0" borderId="1" xfId="15" applyNumberFormat="1" applyFont="1" applyFill="1" applyBorder="1" applyAlignment="1" applyProtection="1">
      <alignment/>
      <protection/>
    </xf>
    <xf numFmtId="174" fontId="3" fillId="0" borderId="0" xfId="15" applyNumberFormat="1" applyFont="1" applyFill="1" applyBorder="1" applyAlignment="1" applyProtection="1">
      <alignment horizontal="left"/>
      <protection/>
    </xf>
    <xf numFmtId="174" fontId="0" fillId="0" borderId="1" xfId="15" applyNumberFormat="1" applyFont="1" applyFill="1" applyBorder="1" applyAlignment="1" applyProtection="1">
      <alignment horizontal="right"/>
      <protection/>
    </xf>
    <xf numFmtId="174" fontId="0" fillId="0" borderId="0" xfId="15" applyNumberFormat="1" applyFont="1" applyFill="1" applyBorder="1" applyAlignment="1" applyProtection="1">
      <alignment horizontal="right"/>
      <protection/>
    </xf>
    <xf numFmtId="174" fontId="3" fillId="0" borderId="0" xfId="15" applyNumberFormat="1" applyFont="1" applyFill="1" applyBorder="1" applyAlignment="1" applyProtection="1">
      <alignment/>
      <protection/>
    </xf>
    <xf numFmtId="174" fontId="0" fillId="0" borderId="2" xfId="15" applyNumberFormat="1" applyFont="1" applyFill="1" applyBorder="1" applyAlignment="1" applyProtection="1">
      <alignment/>
      <protection/>
    </xf>
    <xf numFmtId="174" fontId="0" fillId="0" borderId="3" xfId="15" applyNumberFormat="1" applyFont="1" applyFill="1" applyBorder="1" applyAlignment="1" applyProtection="1">
      <alignment/>
      <protection/>
    </xf>
    <xf numFmtId="174" fontId="0" fillId="0" borderId="2" xfId="15" applyNumberFormat="1" applyFont="1" applyFill="1" applyBorder="1" applyAlignment="1" applyProtection="1">
      <alignment horizontal="center"/>
      <protection/>
    </xf>
    <xf numFmtId="174" fontId="0" fillId="0" borderId="2" xfId="15" applyNumberFormat="1" applyFont="1" applyFill="1" applyBorder="1" applyAlignment="1" applyProtection="1">
      <alignment horizontal="right"/>
      <protection/>
    </xf>
    <xf numFmtId="173" fontId="0" fillId="0" borderId="3" xfId="15" applyFont="1" applyFill="1" applyBorder="1" applyAlignment="1" applyProtection="1">
      <alignment/>
      <protection/>
    </xf>
    <xf numFmtId="174" fontId="0" fillId="0" borderId="1" xfId="15" applyNumberFormat="1" applyFont="1" applyFill="1" applyBorder="1" applyAlignment="1" applyProtection="1">
      <alignment/>
      <protection/>
    </xf>
    <xf numFmtId="0" fontId="0"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xf>
    <xf numFmtId="174" fontId="0" fillId="0" borderId="0" xfId="0" applyNumberFormat="1" applyFont="1" applyBorder="1" applyAlignment="1">
      <alignment/>
    </xf>
    <xf numFmtId="174" fontId="0" fillId="0" borderId="2" xfId="15" applyNumberFormat="1" applyFont="1" applyFill="1" applyBorder="1" applyAlignment="1" applyProtection="1">
      <alignment/>
      <protection/>
    </xf>
    <xf numFmtId="174" fontId="0" fillId="0" borderId="3" xfId="15" applyNumberFormat="1" applyFont="1" applyFill="1" applyBorder="1" applyAlignment="1" applyProtection="1">
      <alignment/>
      <protection/>
    </xf>
    <xf numFmtId="174" fontId="0" fillId="0" borderId="0" xfId="0" applyNumberFormat="1" applyFont="1" applyBorder="1" applyAlignment="1">
      <alignment horizontal="center"/>
    </xf>
    <xf numFmtId="174" fontId="0" fillId="0" borderId="0" xfId="15" applyNumberFormat="1" applyFont="1" applyFill="1" applyBorder="1" applyAlignment="1" applyProtection="1">
      <alignment horizontal="center"/>
      <protection/>
    </xf>
    <xf numFmtId="173" fontId="0" fillId="0" borderId="3" xfId="15" applyFont="1" applyFill="1" applyBorder="1" applyAlignment="1" applyProtection="1">
      <alignment/>
      <protection/>
    </xf>
    <xf numFmtId="0" fontId="2" fillId="0" borderId="0" xfId="0" applyFont="1" applyBorder="1" applyAlignment="1">
      <alignment/>
    </xf>
    <xf numFmtId="174" fontId="4" fillId="0" borderId="0" xfId="15" applyNumberFormat="1" applyFont="1" applyFill="1" applyBorder="1" applyAlignment="1" applyProtection="1">
      <alignment/>
      <protection/>
    </xf>
    <xf numFmtId="174" fontId="0" fillId="0" borderId="0" xfId="0" applyNumberFormat="1" applyFont="1" applyFill="1" applyBorder="1" applyAlignment="1" applyProtection="1">
      <alignment/>
      <protection/>
    </xf>
    <xf numFmtId="0" fontId="0" fillId="0" borderId="0" xfId="0" applyFont="1" applyBorder="1" applyAlignment="1">
      <alignment horizontal="left"/>
    </xf>
    <xf numFmtId="174" fontId="0" fillId="0" borderId="1" xfId="0" applyNumberFormat="1"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justify"/>
    </xf>
    <xf numFmtId="0" fontId="2"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justify" vertical="top"/>
    </xf>
    <xf numFmtId="173" fontId="0" fillId="0" borderId="0" xfId="0" applyNumberFormat="1" applyFont="1" applyBorder="1" applyAlignment="1">
      <alignment/>
    </xf>
    <xf numFmtId="0" fontId="0" fillId="0" borderId="0" xfId="0" applyFont="1" applyBorder="1" applyAlignment="1">
      <alignment horizontal="center" vertical="center"/>
    </xf>
    <xf numFmtId="174" fontId="0" fillId="0" borderId="0" xfId="0" applyNumberFormat="1" applyFont="1" applyBorder="1" applyAlignment="1">
      <alignment/>
    </xf>
    <xf numFmtId="174" fontId="0" fillId="0" borderId="4" xfId="15" applyNumberFormat="1" applyFont="1" applyFill="1" applyBorder="1" applyAlignment="1" applyProtection="1">
      <alignment/>
      <protection/>
    </xf>
    <xf numFmtId="0" fontId="0" fillId="0" borderId="2" xfId="0" applyFont="1" applyBorder="1" applyAlignment="1">
      <alignment/>
    </xf>
    <xf numFmtId="174" fontId="0" fillId="0" borderId="3" xfId="0" applyNumberFormat="1" applyFont="1" applyBorder="1" applyAlignment="1">
      <alignment/>
    </xf>
    <xf numFmtId="0" fontId="3" fillId="0" borderId="0" xfId="0" applyFont="1" applyBorder="1" applyAlignment="1">
      <alignment/>
    </xf>
    <xf numFmtId="0" fontId="0" fillId="0" borderId="1" xfId="0" applyFont="1" applyBorder="1" applyAlignment="1">
      <alignment horizontal="center"/>
    </xf>
    <xf numFmtId="0" fontId="0" fillId="0" borderId="0" xfId="0" applyFont="1" applyBorder="1" applyAlignment="1">
      <alignment/>
    </xf>
    <xf numFmtId="173" fontId="0" fillId="0" borderId="0" xfId="15" applyFont="1" applyFill="1" applyBorder="1" applyAlignment="1" applyProtection="1">
      <alignment/>
      <protection/>
    </xf>
    <xf numFmtId="174" fontId="0" fillId="0" borderId="0" xfId="0" applyNumberFormat="1" applyFont="1" applyBorder="1" applyAlignment="1">
      <alignment/>
    </xf>
    <xf numFmtId="173" fontId="0" fillId="0" borderId="0" xfId="0" applyNumberFormat="1" applyFont="1" applyBorder="1" applyAlignment="1">
      <alignment/>
    </xf>
    <xf numFmtId="172" fontId="0" fillId="0" borderId="0" xfId="0" applyNumberFormat="1" applyFont="1" applyBorder="1" applyAlignment="1">
      <alignment/>
    </xf>
    <xf numFmtId="0" fontId="0" fillId="0" borderId="1" xfId="0" applyFont="1" applyBorder="1" applyAlignment="1">
      <alignment horizontal="center"/>
    </xf>
    <xf numFmtId="0" fontId="2" fillId="0" borderId="0" xfId="0" applyFont="1" applyBorder="1" applyAlignment="1">
      <alignment horizontal="center"/>
    </xf>
    <xf numFmtId="0" fontId="0" fillId="0" borderId="0" xfId="0"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172" fontId="3" fillId="0" borderId="0" xfId="0" applyNumberFormat="1" applyFont="1" applyBorder="1" applyAlignment="1">
      <alignment horizontal="center"/>
    </xf>
    <xf numFmtId="0" fontId="11" fillId="0" borderId="0" xfId="0" applyFont="1" applyBorder="1" applyAlignment="1">
      <alignment horizontal="center"/>
    </xf>
    <xf numFmtId="0" fontId="5" fillId="0" borderId="0" xfId="0" applyFont="1" applyBorder="1" applyAlignment="1">
      <alignment horizontal="center"/>
    </xf>
    <xf numFmtId="0" fontId="7" fillId="0" borderId="0" xfId="0" applyFont="1" applyBorder="1" applyAlignment="1">
      <alignment horizontal="center"/>
    </xf>
    <xf numFmtId="0" fontId="9" fillId="0" borderId="0" xfId="0" applyFont="1" applyBorder="1" applyAlignment="1">
      <alignment horizontal="center"/>
    </xf>
    <xf numFmtId="174" fontId="0" fillId="0" borderId="1" xfId="15" applyNumberFormat="1" applyFont="1" applyFill="1" applyBorder="1" applyAlignment="1" applyProtection="1">
      <alignment horizontal="center"/>
      <protection/>
    </xf>
    <xf numFmtId="174" fontId="0" fillId="0" borderId="5" xfId="15" applyNumberFormat="1" applyFont="1" applyFill="1" applyBorder="1" applyAlignment="1" applyProtection="1">
      <alignment horizontal="center"/>
      <protection/>
    </xf>
    <xf numFmtId="0" fontId="0" fillId="0" borderId="0" xfId="0" applyFont="1" applyBorder="1" applyAlignment="1">
      <alignment horizontal="justify"/>
    </xf>
    <xf numFmtId="174" fontId="2" fillId="0" borderId="0" xfId="0" applyNumberFormat="1" applyFont="1" applyFill="1" applyBorder="1" applyAlignment="1" applyProtection="1">
      <alignment horizontal="center"/>
      <protection/>
    </xf>
    <xf numFmtId="174" fontId="0" fillId="0" borderId="0" xfId="0" applyNumberFormat="1" applyFont="1" applyFill="1" applyBorder="1" applyAlignment="1" applyProtection="1">
      <alignment horizontal="center"/>
      <protection/>
    </xf>
    <xf numFmtId="174" fontId="0" fillId="0" borderId="0" xfId="15" applyNumberFormat="1" applyFont="1" applyFill="1" applyBorder="1" applyAlignment="1" applyProtection="1">
      <alignment horizontal="center"/>
      <protection/>
    </xf>
    <xf numFmtId="175" fontId="3" fillId="0" borderId="0" xfId="0" applyNumberFormat="1"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4" fillId="0" borderId="0" xfId="0" applyFont="1" applyBorder="1" applyAlignment="1">
      <alignment horizontal="center"/>
    </xf>
    <xf numFmtId="0" fontId="0" fillId="0" borderId="0" xfId="0" applyFont="1" applyBorder="1" applyAlignment="1">
      <alignment horizontal="justify"/>
    </xf>
    <xf numFmtId="0" fontId="0" fillId="0" borderId="0" xfId="0" applyFont="1" applyBorder="1" applyAlignment="1">
      <alignment horizontal="justify" vertical="top"/>
    </xf>
    <xf numFmtId="0" fontId="3" fillId="0" borderId="0" xfId="0" applyFont="1" applyBorder="1" applyAlignment="1">
      <alignment horizontal="justify"/>
    </xf>
    <xf numFmtId="175" fontId="0" fillId="0" borderId="0"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K44"/>
  <sheetViews>
    <sheetView workbookViewId="0" topLeftCell="A1">
      <selection activeCell="B1" sqref="B1"/>
    </sheetView>
  </sheetViews>
  <sheetFormatPr defaultColWidth="9.00390625" defaultRowHeight="15.75"/>
  <cols>
    <col min="1" max="1" width="3.125" style="1" customWidth="1"/>
    <col min="2" max="2" width="9.125" style="1" customWidth="1"/>
    <col min="3" max="3" width="9.625" style="1" customWidth="1"/>
    <col min="4" max="4" width="9.00390625" style="1" customWidth="1"/>
    <col min="5" max="5" width="10.25390625" style="1" customWidth="1"/>
    <col min="6" max="6" width="1.00390625" style="1" customWidth="1"/>
    <col min="7" max="7" width="11.875" style="1" customWidth="1"/>
    <col min="8" max="8" width="1.00390625" style="1" customWidth="1"/>
    <col min="9" max="9" width="10.25390625" style="1" customWidth="1"/>
    <col min="10" max="10" width="1.00390625" style="1" customWidth="1"/>
    <col min="11" max="11" width="13.75390625" style="1" customWidth="1"/>
    <col min="12" max="16384" width="8.75390625" style="1" customWidth="1"/>
  </cols>
  <sheetData>
    <row r="3" spans="1:11" ht="15.75">
      <c r="A3" s="75" t="s">
        <v>0</v>
      </c>
      <c r="B3" s="75"/>
      <c r="C3" s="75"/>
      <c r="D3" s="75"/>
      <c r="E3" s="75"/>
      <c r="F3" s="75"/>
      <c r="G3" s="75"/>
      <c r="H3" s="75"/>
      <c r="I3" s="75"/>
      <c r="J3" s="75"/>
      <c r="K3" s="75"/>
    </row>
    <row r="4" spans="1:11" ht="15.75">
      <c r="A4" s="76" t="s">
        <v>1</v>
      </c>
      <c r="B4" s="76"/>
      <c r="C4" s="76"/>
      <c r="D4" s="76"/>
      <c r="E4" s="76"/>
      <c r="F4" s="76"/>
      <c r="G4" s="76"/>
      <c r="H4" s="76"/>
      <c r="I4" s="76"/>
      <c r="J4" s="76"/>
      <c r="K4" s="76"/>
    </row>
    <row r="6" spans="1:11" ht="15.75">
      <c r="A6" s="77" t="s">
        <v>2</v>
      </c>
      <c r="B6" s="77"/>
      <c r="C6" s="77"/>
      <c r="D6" s="77"/>
      <c r="E6" s="77"/>
      <c r="F6" s="77"/>
      <c r="G6" s="77"/>
      <c r="H6" s="77"/>
      <c r="I6" s="77"/>
      <c r="J6" s="77"/>
      <c r="K6" s="77"/>
    </row>
    <row r="8" spans="1:11" ht="15.75">
      <c r="A8" s="77" t="s">
        <v>3</v>
      </c>
      <c r="B8" s="77"/>
      <c r="C8" s="77"/>
      <c r="D8" s="77"/>
      <c r="E8" s="77"/>
      <c r="F8" s="77"/>
      <c r="G8" s="77"/>
      <c r="H8" s="77"/>
      <c r="I8" s="77"/>
      <c r="J8" s="77"/>
      <c r="K8" s="77"/>
    </row>
    <row r="9" spans="1:11" ht="15.75">
      <c r="A9" s="76" t="s">
        <v>4</v>
      </c>
      <c r="B9" s="76"/>
      <c r="C9" s="76"/>
      <c r="D9" s="76"/>
      <c r="E9" s="76"/>
      <c r="F9" s="76"/>
      <c r="G9" s="76"/>
      <c r="H9" s="76"/>
      <c r="I9" s="76"/>
      <c r="J9" s="76"/>
      <c r="K9" s="76"/>
    </row>
    <row r="11" spans="1:11" ht="15.75">
      <c r="A11" s="75" t="s">
        <v>5</v>
      </c>
      <c r="B11" s="75"/>
      <c r="C11" s="75"/>
      <c r="D11" s="75"/>
      <c r="E11" s="75"/>
      <c r="F11" s="75"/>
      <c r="G11" s="75"/>
      <c r="H11" s="75"/>
      <c r="I11" s="75"/>
      <c r="J11" s="75"/>
      <c r="K11" s="75"/>
    </row>
    <row r="14" spans="5:11" ht="15.75">
      <c r="E14" s="78" t="s">
        <v>6</v>
      </c>
      <c r="F14" s="78"/>
      <c r="G14" s="78"/>
      <c r="I14" s="78" t="s">
        <v>7</v>
      </c>
      <c r="J14" s="78"/>
      <c r="K14" s="78"/>
    </row>
    <row r="15" spans="5:11" ht="15.75">
      <c r="E15" s="3"/>
      <c r="F15" s="3"/>
      <c r="G15" s="3" t="s">
        <v>8</v>
      </c>
      <c r="I15" s="3"/>
      <c r="J15" s="3"/>
      <c r="K15" s="3" t="s">
        <v>9</v>
      </c>
    </row>
    <row r="16" spans="5:11" ht="15.75">
      <c r="E16" s="3" t="s">
        <v>10</v>
      </c>
      <c r="F16" s="3"/>
      <c r="G16" s="3" t="s">
        <v>11</v>
      </c>
      <c r="I16" s="3" t="s">
        <v>12</v>
      </c>
      <c r="J16" s="3"/>
      <c r="K16" s="3" t="s">
        <v>13</v>
      </c>
    </row>
    <row r="17" spans="5:11" ht="15.75">
      <c r="E17" s="3" t="s">
        <v>14</v>
      </c>
      <c r="F17" s="3"/>
      <c r="G17" s="3" t="s">
        <v>15</v>
      </c>
      <c r="I17" s="3" t="s">
        <v>16</v>
      </c>
      <c r="J17" s="3"/>
      <c r="K17" s="3" t="s">
        <v>17</v>
      </c>
    </row>
    <row r="18" spans="5:11" ht="15.75">
      <c r="E18" s="3" t="s">
        <v>18</v>
      </c>
      <c r="F18" s="3"/>
      <c r="G18" s="3" t="s">
        <v>19</v>
      </c>
      <c r="I18" s="3" t="s">
        <v>20</v>
      </c>
      <c r="J18" s="3"/>
      <c r="K18" s="3" t="s">
        <v>21</v>
      </c>
    </row>
    <row r="19" spans="5:11" ht="15.75">
      <c r="E19" s="5" t="s">
        <v>22</v>
      </c>
      <c r="F19" s="6"/>
      <c r="G19" s="5" t="s">
        <v>23</v>
      </c>
      <c r="H19" s="7"/>
      <c r="I19" s="5" t="s">
        <v>24</v>
      </c>
      <c r="J19" s="6"/>
      <c r="K19" s="5" t="s">
        <v>25</v>
      </c>
    </row>
    <row r="20" spans="5:11" ht="15.75">
      <c r="E20" s="3" t="s">
        <v>26</v>
      </c>
      <c r="G20" s="3" t="s">
        <v>27</v>
      </c>
      <c r="I20" s="3" t="s">
        <v>28</v>
      </c>
      <c r="K20" s="3" t="s">
        <v>29</v>
      </c>
    </row>
    <row r="22" spans="1:11" ht="15.75">
      <c r="A22" s="1" t="s">
        <v>30</v>
      </c>
      <c r="B22" s="1" t="s">
        <v>31</v>
      </c>
      <c r="E22" s="8">
        <f>GIS!G16</f>
        <v>13340</v>
      </c>
      <c r="F22" s="8"/>
      <c r="G22" s="8">
        <f>GIS!I16</f>
        <v>14720</v>
      </c>
      <c r="H22" s="8"/>
      <c r="I22" s="8">
        <f>GIS!K16</f>
        <v>13340</v>
      </c>
      <c r="J22" s="8"/>
      <c r="K22" s="8">
        <f>GIS!M16</f>
        <v>14720</v>
      </c>
    </row>
    <row r="23" spans="5:11" ht="15.75">
      <c r="E23" s="8"/>
      <c r="F23" s="8"/>
      <c r="G23" s="8"/>
      <c r="H23" s="8"/>
      <c r="I23" s="8"/>
      <c r="J23" s="8"/>
      <c r="K23" s="8"/>
    </row>
    <row r="24" spans="1:11" ht="15.75">
      <c r="A24" s="1" t="s">
        <v>32</v>
      </c>
      <c r="B24" s="1" t="s">
        <v>33</v>
      </c>
      <c r="E24" s="8">
        <f>GIS!G39</f>
        <v>1982</v>
      </c>
      <c r="F24" s="8"/>
      <c r="G24" s="8">
        <f>GIS!I39</f>
        <v>-339</v>
      </c>
      <c r="H24" s="8"/>
      <c r="I24" s="8">
        <f>GIS!K39</f>
        <v>1982</v>
      </c>
      <c r="J24" s="8"/>
      <c r="K24" s="8">
        <f>GIS!M39</f>
        <v>-339</v>
      </c>
    </row>
    <row r="25" spans="5:11" ht="15.75">
      <c r="E25" s="8"/>
      <c r="F25" s="8"/>
      <c r="G25" s="8"/>
      <c r="H25" s="8"/>
      <c r="I25" s="8"/>
      <c r="J25" s="8"/>
      <c r="K25" s="8"/>
    </row>
    <row r="26" spans="1:11" ht="15.75">
      <c r="A26" s="1" t="s">
        <v>34</v>
      </c>
      <c r="B26" s="1" t="s">
        <v>35</v>
      </c>
      <c r="E26" s="8"/>
      <c r="F26" s="8"/>
      <c r="G26" s="8"/>
      <c r="H26" s="8"/>
      <c r="I26" s="8"/>
      <c r="J26" s="8"/>
      <c r="K26" s="8"/>
    </row>
    <row r="27" spans="2:11" ht="15.75">
      <c r="B27" s="1" t="s">
        <v>36</v>
      </c>
      <c r="E27" s="8">
        <f>GIS!G47</f>
        <v>1464</v>
      </c>
      <c r="F27" s="8"/>
      <c r="G27" s="8">
        <f>GIS!I47</f>
        <v>-1134</v>
      </c>
      <c r="H27" s="8"/>
      <c r="I27" s="8">
        <f>GIS!K47</f>
        <v>1464</v>
      </c>
      <c r="J27" s="8"/>
      <c r="K27" s="8">
        <f>GIS!M47</f>
        <v>-1134</v>
      </c>
    </row>
    <row r="28" spans="5:11" ht="15.75">
      <c r="E28" s="8"/>
      <c r="F28" s="8"/>
      <c r="G28" s="8"/>
      <c r="H28" s="8"/>
      <c r="I28" s="8"/>
      <c r="J28" s="8"/>
      <c r="K28" s="8"/>
    </row>
    <row r="29" spans="1:11" ht="15.75">
      <c r="A29" s="1" t="s">
        <v>37</v>
      </c>
      <c r="B29" s="1" t="s">
        <v>38</v>
      </c>
      <c r="E29" s="8">
        <f>GIS!G47</f>
        <v>1464</v>
      </c>
      <c r="F29" s="8"/>
      <c r="G29" s="8">
        <f>GIS!I47</f>
        <v>-1134</v>
      </c>
      <c r="H29" s="8"/>
      <c r="I29" s="8">
        <f>GIS!K47</f>
        <v>1464</v>
      </c>
      <c r="J29" s="8"/>
      <c r="K29" s="8">
        <f>GIS!M47</f>
        <v>-1134</v>
      </c>
    </row>
    <row r="30" spans="5:11" ht="15.75">
      <c r="E30" s="8"/>
      <c r="F30" s="8"/>
      <c r="G30" s="8"/>
      <c r="H30" s="8"/>
      <c r="I30" s="8"/>
      <c r="J30" s="8"/>
      <c r="K30" s="8"/>
    </row>
    <row r="31" spans="1:11" ht="15.75">
      <c r="A31" s="1" t="s">
        <v>39</v>
      </c>
      <c r="B31" s="1" t="s">
        <v>40</v>
      </c>
      <c r="E31" s="9">
        <f>GIS!G53</f>
        <v>2.4078947368421053</v>
      </c>
      <c r="F31" s="9"/>
      <c r="G31" s="9">
        <f>GIS!I53</f>
        <v>-1.8651315789473681</v>
      </c>
      <c r="H31" s="9"/>
      <c r="I31" s="9">
        <f>GIS!K53</f>
        <v>2.4078947368421053</v>
      </c>
      <c r="J31" s="9"/>
      <c r="K31" s="9">
        <f>GIS!M53</f>
        <v>-1.8651315789473681</v>
      </c>
    </row>
    <row r="32" spans="5:11" ht="15.75">
      <c r="E32" s="8"/>
      <c r="F32" s="8"/>
      <c r="G32" s="8"/>
      <c r="H32" s="8"/>
      <c r="I32" s="8"/>
      <c r="J32" s="8"/>
      <c r="K32" s="8"/>
    </row>
    <row r="33" spans="1:11" ht="15.75">
      <c r="A33" s="1" t="s">
        <v>41</v>
      </c>
      <c r="B33" s="1" t="s">
        <v>42</v>
      </c>
      <c r="E33" s="9">
        <f>GIS!G54</f>
        <v>0</v>
      </c>
      <c r="F33" s="8"/>
      <c r="G33" s="9">
        <f>GIS!I54</f>
        <v>0</v>
      </c>
      <c r="H33" s="8"/>
      <c r="I33" s="9">
        <f>GIS!K54</f>
        <v>0</v>
      </c>
      <c r="J33" s="8"/>
      <c r="K33" s="9">
        <f>GIS!M54</f>
        <v>0</v>
      </c>
    </row>
    <row r="35" spans="1:11" ht="15.75">
      <c r="A35" s="1" t="s">
        <v>43</v>
      </c>
      <c r="B35" s="1" t="s">
        <v>44</v>
      </c>
      <c r="E35" s="9">
        <f>GBS!F90</f>
        <v>1.5364144736842105</v>
      </c>
      <c r="F35" s="9"/>
      <c r="G35" s="9">
        <v>1.45</v>
      </c>
      <c r="H35" s="9"/>
      <c r="I35" s="9">
        <f>GBS!F90</f>
        <v>1.5364144736842105</v>
      </c>
      <c r="J35" s="9"/>
      <c r="K35" s="9">
        <f>G35</f>
        <v>1.45</v>
      </c>
    </row>
    <row r="38" spans="1:11" ht="15.75">
      <c r="A38" s="77" t="s">
        <v>45</v>
      </c>
      <c r="B38" s="77"/>
      <c r="C38" s="77"/>
      <c r="D38" s="77"/>
      <c r="E38" s="77"/>
      <c r="F38" s="77"/>
      <c r="G38" s="77"/>
      <c r="H38" s="77"/>
      <c r="I38" s="77"/>
      <c r="J38" s="77"/>
      <c r="K38" s="77"/>
    </row>
    <row r="40" spans="1:11" ht="15.75">
      <c r="A40" s="1" t="s">
        <v>46</v>
      </c>
      <c r="B40" s="1" t="s">
        <v>47</v>
      </c>
      <c r="E40" s="8">
        <f>GIS!G35</f>
        <v>1998</v>
      </c>
      <c r="F40" s="8"/>
      <c r="G40" s="8">
        <f>GIS!I35</f>
        <v>-295</v>
      </c>
      <c r="H40" s="8"/>
      <c r="I40" s="8">
        <f>GIS!K35</f>
        <v>1998</v>
      </c>
      <c r="J40" s="8"/>
      <c r="K40" s="8">
        <f>GIS!M35</f>
        <v>-295</v>
      </c>
    </row>
    <row r="41" spans="5:11" ht="15.75">
      <c r="E41" s="8"/>
      <c r="F41" s="8"/>
      <c r="G41" s="8"/>
      <c r="H41" s="8"/>
      <c r="I41" s="8"/>
      <c r="J41" s="8"/>
      <c r="K41" s="8"/>
    </row>
    <row r="42" spans="1:11" ht="15.75">
      <c r="A42" s="1" t="s">
        <v>48</v>
      </c>
      <c r="B42" s="1" t="s">
        <v>49</v>
      </c>
      <c r="E42" s="8">
        <f>I42</f>
        <v>148</v>
      </c>
      <c r="F42" s="8"/>
      <c r="G42" s="8">
        <v>134</v>
      </c>
      <c r="H42" s="8"/>
      <c r="I42" s="8">
        <v>148</v>
      </c>
      <c r="J42" s="8"/>
      <c r="K42" s="8">
        <v>134</v>
      </c>
    </row>
    <row r="43" spans="5:11" ht="15.75">
      <c r="E43" s="8"/>
      <c r="F43" s="8"/>
      <c r="G43" s="8"/>
      <c r="H43" s="8"/>
      <c r="I43" s="8"/>
      <c r="J43" s="8"/>
      <c r="K43" s="8"/>
    </row>
    <row r="44" spans="1:11" ht="15.75">
      <c r="A44" s="1" t="s">
        <v>50</v>
      </c>
      <c r="B44" s="1" t="s">
        <v>51</v>
      </c>
      <c r="E44" s="8">
        <f>-GIS!G33</f>
        <v>12</v>
      </c>
      <c r="F44" s="8"/>
      <c r="G44" s="8">
        <f>-GIS!I33</f>
        <v>3</v>
      </c>
      <c r="H44" s="8"/>
      <c r="I44" s="8">
        <f>-GIS!K33</f>
        <v>12</v>
      </c>
      <c r="J44" s="8"/>
      <c r="K44" s="8">
        <f>-GIS!M33</f>
        <v>3</v>
      </c>
    </row>
  </sheetData>
  <mergeCells count="9">
    <mergeCell ref="A38:K38"/>
    <mergeCell ref="A9:K9"/>
    <mergeCell ref="A11:K11"/>
    <mergeCell ref="E14:G14"/>
    <mergeCell ref="I14:K14"/>
    <mergeCell ref="A3:K3"/>
    <mergeCell ref="A4:K4"/>
    <mergeCell ref="A6:K6"/>
    <mergeCell ref="A8:K8"/>
  </mergeCells>
  <printOptions/>
  <pageMargins left="0.7" right="0.7" top="0.7875" bottom="0.75" header="0.5" footer="0.5"/>
  <pageSetup fitToHeight="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1:I21"/>
  <sheetViews>
    <sheetView tabSelected="1" workbookViewId="0" topLeftCell="A1">
      <selection activeCell="E15" sqref="E15"/>
    </sheetView>
  </sheetViews>
  <sheetFormatPr defaultColWidth="9.00390625" defaultRowHeight="15.75"/>
  <cols>
    <col min="1" max="4" width="8.75390625" style="1" customWidth="1"/>
    <col min="5" max="5" width="14.125" style="1" customWidth="1"/>
    <col min="6" max="16384" width="8.75390625" style="1" customWidth="1"/>
  </cols>
  <sheetData>
    <row r="11" spans="1:9" s="10" customFormat="1" ht="20.25">
      <c r="A11" s="81" t="s">
        <v>52</v>
      </c>
      <c r="B11" s="81"/>
      <c r="C11" s="81"/>
      <c r="D11" s="81"/>
      <c r="E11" s="81"/>
      <c r="F11" s="81"/>
      <c r="G11" s="81"/>
      <c r="H11" s="81"/>
      <c r="I11" s="81"/>
    </row>
    <row r="12" spans="1:9" s="11" customFormat="1" ht="12.75">
      <c r="A12" s="82" t="s">
        <v>53</v>
      </c>
      <c r="B12" s="82"/>
      <c r="C12" s="82"/>
      <c r="D12" s="82"/>
      <c r="E12" s="82"/>
      <c r="F12" s="82"/>
      <c r="G12" s="82"/>
      <c r="H12" s="82"/>
      <c r="I12" s="82"/>
    </row>
    <row r="13" spans="1:9" s="11" customFormat="1" ht="12.75">
      <c r="A13" s="82" t="s">
        <v>54</v>
      </c>
      <c r="B13" s="82"/>
      <c r="C13" s="82"/>
      <c r="D13" s="82"/>
      <c r="E13" s="82"/>
      <c r="F13" s="82"/>
      <c r="G13" s="82"/>
      <c r="H13" s="82"/>
      <c r="I13" s="82"/>
    </row>
    <row r="17" spans="1:9" s="12" customFormat="1" ht="18.75">
      <c r="A17" s="83" t="s">
        <v>55</v>
      </c>
      <c r="B17" s="83"/>
      <c r="C17" s="83"/>
      <c r="D17" s="83"/>
      <c r="E17" s="83"/>
      <c r="F17" s="83"/>
      <c r="G17" s="83"/>
      <c r="H17" s="83"/>
      <c r="I17" s="83"/>
    </row>
    <row r="18" spans="1:9" ht="15.75">
      <c r="A18" s="77" t="s">
        <v>56</v>
      </c>
      <c r="B18" s="77"/>
      <c r="C18" s="77"/>
      <c r="D18" s="77"/>
      <c r="E18" s="77"/>
      <c r="F18" s="77"/>
      <c r="G18" s="77"/>
      <c r="H18" s="77"/>
      <c r="I18" s="77"/>
    </row>
    <row r="19" spans="1:9" ht="15.75">
      <c r="A19" s="79" t="s">
        <v>57</v>
      </c>
      <c r="B19" s="79"/>
      <c r="C19" s="79"/>
      <c r="D19" s="79"/>
      <c r="E19" s="79"/>
      <c r="F19" s="79"/>
      <c r="G19" s="79"/>
      <c r="H19" s="79"/>
      <c r="I19" s="79"/>
    </row>
    <row r="20" ht="15.75">
      <c r="A20" s="13"/>
    </row>
    <row r="21" spans="1:9" ht="15.75">
      <c r="A21" s="80" t="s">
        <v>58</v>
      </c>
      <c r="B21" s="80"/>
      <c r="C21" s="80"/>
      <c r="D21" s="80"/>
      <c r="E21" s="80"/>
      <c r="F21" s="80"/>
      <c r="G21" s="80"/>
      <c r="H21" s="80"/>
      <c r="I21" s="80"/>
    </row>
  </sheetData>
  <mergeCells count="7">
    <mergeCell ref="A18:I18"/>
    <mergeCell ref="A19:I19"/>
    <mergeCell ref="A21:I21"/>
    <mergeCell ref="A11:I11"/>
    <mergeCell ref="A12:I12"/>
    <mergeCell ref="A13:I13"/>
    <mergeCell ref="A17:I17"/>
  </mergeCells>
  <printOptions/>
  <pageMargins left="0.5" right="0.5" top="0.75" bottom="0.75" header="0.5" footer="0.5"/>
  <pageSetup fitToHeight="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18"/>
  <sheetViews>
    <sheetView workbookViewId="0" topLeftCell="A1">
      <selection activeCell="A17" sqref="A17"/>
    </sheetView>
  </sheetViews>
  <sheetFormatPr defaultColWidth="9.00390625" defaultRowHeight="15.75"/>
  <cols>
    <col min="1" max="1" width="8.75390625" style="1" customWidth="1"/>
    <col min="2" max="2" width="2.50390625" style="1" customWidth="1"/>
    <col min="3" max="5" width="8.75390625" style="1" customWidth="1"/>
    <col min="6" max="6" width="11.00390625" style="1" customWidth="1"/>
    <col min="7" max="7" width="10.50390625" style="1" customWidth="1"/>
    <col min="8" max="8" width="8.75390625" style="1" customWidth="1"/>
    <col min="9" max="9" width="15.00390625" style="1" customWidth="1"/>
    <col min="10" max="16384" width="8.75390625" style="1" customWidth="1"/>
  </cols>
  <sheetData>
    <row r="1" spans="1:2" ht="15.75">
      <c r="A1" s="84" t="s">
        <v>59</v>
      </c>
      <c r="B1" s="84"/>
    </row>
    <row r="2" spans="1:9" ht="15.75">
      <c r="A2" s="85" t="s">
        <v>60</v>
      </c>
      <c r="B2" s="85"/>
      <c r="I2" s="14" t="s">
        <v>61</v>
      </c>
    </row>
    <row r="5" spans="1:9" s="15" customFormat="1" ht="15.75">
      <c r="A5" s="75" t="s">
        <v>62</v>
      </c>
      <c r="B5" s="75"/>
      <c r="C5" s="75"/>
      <c r="D5" s="75"/>
      <c r="E5" s="75"/>
      <c r="F5" s="75"/>
      <c r="G5" s="75"/>
      <c r="H5" s="75"/>
      <c r="I5" s="75"/>
    </row>
    <row r="6" spans="1:9" ht="15.75">
      <c r="A6" s="76" t="s">
        <v>63</v>
      </c>
      <c r="B6" s="76"/>
      <c r="C6" s="76"/>
      <c r="D6" s="76"/>
      <c r="E6" s="76"/>
      <c r="F6" s="76"/>
      <c r="G6" s="76"/>
      <c r="H6" s="76"/>
      <c r="I6" s="76"/>
    </row>
    <row r="8" spans="1:9" ht="15.75">
      <c r="A8" s="77" t="s">
        <v>64</v>
      </c>
      <c r="B8" s="77"/>
      <c r="C8" s="77"/>
      <c r="D8" s="77"/>
      <c r="E8" s="77"/>
      <c r="F8" s="77"/>
      <c r="G8" s="77"/>
      <c r="H8" s="77"/>
      <c r="I8" s="77"/>
    </row>
    <row r="11" spans="1:9" ht="15.75">
      <c r="A11" s="86" t="s">
        <v>65</v>
      </c>
      <c r="B11" s="86"/>
      <c r="C11" s="86"/>
      <c r="D11" s="86"/>
      <c r="E11" s="86"/>
      <c r="F11" s="86"/>
      <c r="G11" s="86"/>
      <c r="H11" s="86"/>
      <c r="I11" s="86"/>
    </row>
    <row r="12" spans="1:9" ht="15.75">
      <c r="A12" s="86"/>
      <c r="B12" s="86"/>
      <c r="C12" s="86"/>
      <c r="D12" s="86"/>
      <c r="E12" s="86"/>
      <c r="F12" s="86"/>
      <c r="G12" s="86"/>
      <c r="H12" s="86"/>
      <c r="I12" s="86"/>
    </row>
    <row r="14" spans="1:9" ht="15.75">
      <c r="A14" s="86" t="s">
        <v>66</v>
      </c>
      <c r="B14" s="86"/>
      <c r="C14" s="86"/>
      <c r="D14" s="86"/>
      <c r="E14" s="86"/>
      <c r="F14" s="86"/>
      <c r="G14" s="86"/>
      <c r="H14" s="86"/>
      <c r="I14" s="86"/>
    </row>
    <row r="15" spans="1:9" ht="15.75">
      <c r="A15" s="86"/>
      <c r="B15" s="86"/>
      <c r="C15" s="86"/>
      <c r="D15" s="86"/>
      <c r="E15" s="86"/>
      <c r="F15" s="86"/>
      <c r="G15" s="86"/>
      <c r="H15" s="86"/>
      <c r="I15" s="86"/>
    </row>
    <row r="16" spans="1:9" ht="15.75">
      <c r="A16" s="86"/>
      <c r="B16" s="86"/>
      <c r="C16" s="86"/>
      <c r="D16" s="86"/>
      <c r="E16" s="86"/>
      <c r="F16" s="86"/>
      <c r="G16" s="86"/>
      <c r="H16" s="86"/>
      <c r="I16" s="86"/>
    </row>
    <row r="18" spans="1:9" ht="15.75">
      <c r="A18" s="86" t="s">
        <v>67</v>
      </c>
      <c r="B18" s="86"/>
      <c r="C18" s="86"/>
      <c r="D18" s="86"/>
      <c r="E18" s="86"/>
      <c r="F18" s="86"/>
      <c r="G18" s="86"/>
      <c r="H18" s="86"/>
      <c r="I18" s="86"/>
    </row>
  </sheetData>
  <mergeCells count="8">
    <mergeCell ref="A8:I8"/>
    <mergeCell ref="A11:I12"/>
    <mergeCell ref="A14:I16"/>
    <mergeCell ref="A18:I18"/>
    <mergeCell ref="A1:B1"/>
    <mergeCell ref="A2:B2"/>
    <mergeCell ref="A5:I5"/>
    <mergeCell ref="A6:I6"/>
  </mergeCells>
  <printOptions/>
  <pageMargins left="0.5" right="0.5" top="0.75" bottom="0.75" header="0.5" footer="0.5"/>
  <pageSetup fitToHeight="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H100"/>
  <sheetViews>
    <sheetView workbookViewId="0" topLeftCell="A1">
      <selection activeCell="F90" sqref="F90"/>
    </sheetView>
  </sheetViews>
  <sheetFormatPr defaultColWidth="9.00390625" defaultRowHeight="15.75"/>
  <cols>
    <col min="1" max="1" width="2.25390625" style="17" customWidth="1"/>
    <col min="2" max="2" width="9.125" style="17" customWidth="1"/>
    <col min="3" max="3" width="22.00390625" style="17" customWidth="1"/>
    <col min="4" max="4" width="12.00390625" style="17" customWidth="1"/>
    <col min="5" max="5" width="13.25390625" style="18" customWidth="1"/>
    <col min="6" max="6" width="11.00390625" style="17" customWidth="1"/>
    <col min="7" max="7" width="3.125" style="17" customWidth="1"/>
    <col min="8" max="8" width="11.00390625" style="17" customWidth="1"/>
    <col min="9" max="16384" width="8.875" style="17" customWidth="1"/>
  </cols>
  <sheetData>
    <row r="1" spans="1:2" ht="15.75">
      <c r="A1" s="84" t="s">
        <v>68</v>
      </c>
      <c r="B1" s="84"/>
    </row>
    <row r="2" spans="1:8" ht="15.75">
      <c r="A2" s="85" t="s">
        <v>69</v>
      </c>
      <c r="B2" s="85"/>
      <c r="H2" s="19" t="s">
        <v>70</v>
      </c>
    </row>
    <row r="5" spans="1:8" ht="15.75">
      <c r="A5" s="87" t="s">
        <v>71</v>
      </c>
      <c r="B5" s="87"/>
      <c r="C5" s="87"/>
      <c r="D5" s="87"/>
      <c r="E5" s="87"/>
      <c r="F5" s="87"/>
      <c r="G5" s="87"/>
      <c r="H5" s="87"/>
    </row>
    <row r="6" spans="1:8" ht="15.75">
      <c r="A6" s="88" t="s">
        <v>72</v>
      </c>
      <c r="B6" s="88"/>
      <c r="C6" s="88"/>
      <c r="D6" s="88"/>
      <c r="E6" s="88"/>
      <c r="F6" s="88"/>
      <c r="G6" s="88"/>
      <c r="H6" s="88"/>
    </row>
    <row r="7" spans="1:8" ht="15.75">
      <c r="A7" s="21"/>
      <c r="B7" s="21"/>
      <c r="C7" s="22"/>
      <c r="D7" s="22"/>
      <c r="E7" s="21"/>
      <c r="F7" s="21"/>
      <c r="G7" s="21"/>
      <c r="H7" s="21"/>
    </row>
    <row r="8" spans="1:8" ht="15.75">
      <c r="A8" s="87" t="s">
        <v>73</v>
      </c>
      <c r="B8" s="87"/>
      <c r="C8" s="87"/>
      <c r="D8" s="87"/>
      <c r="E8" s="87"/>
      <c r="F8" s="87"/>
      <c r="G8" s="87"/>
      <c r="H8" s="87"/>
    </row>
    <row r="9" spans="1:8" ht="15.75">
      <c r="A9" s="23"/>
      <c r="B9" s="23"/>
      <c r="C9" s="23"/>
      <c r="D9" s="23"/>
      <c r="E9" s="21"/>
      <c r="F9" s="23"/>
      <c r="G9" s="23"/>
      <c r="H9" s="23"/>
    </row>
    <row r="10" spans="1:8" ht="15.75">
      <c r="A10" s="23"/>
      <c r="B10" s="23"/>
      <c r="C10" s="23"/>
      <c r="D10" s="23"/>
      <c r="E10" s="21"/>
      <c r="F10" s="24" t="s">
        <v>74</v>
      </c>
      <c r="G10" s="23"/>
      <c r="H10" s="24" t="s">
        <v>75</v>
      </c>
    </row>
    <row r="11" spans="1:8" ht="15.75">
      <c r="A11" s="23"/>
      <c r="B11" s="23"/>
      <c r="C11" s="23"/>
      <c r="D11" s="23"/>
      <c r="E11" s="21"/>
      <c r="F11" s="24" t="s">
        <v>76</v>
      </c>
      <c r="G11" s="23"/>
      <c r="H11" s="24" t="s">
        <v>77</v>
      </c>
    </row>
    <row r="12" spans="1:8" ht="15.75">
      <c r="A12" s="25"/>
      <c r="E12" s="26"/>
      <c r="F12" s="20" t="s">
        <v>78</v>
      </c>
      <c r="H12" s="20" t="s">
        <v>79</v>
      </c>
    </row>
    <row r="13" spans="5:8" ht="15.75">
      <c r="E13" s="27"/>
      <c r="F13" s="27" t="s">
        <v>80</v>
      </c>
      <c r="H13" s="27" t="s">
        <v>81</v>
      </c>
    </row>
    <row r="14" spans="5:8" ht="15.75">
      <c r="E14" s="27"/>
      <c r="F14" s="27"/>
      <c r="H14" s="27"/>
    </row>
    <row r="15" spans="2:8" ht="15.75">
      <c r="B15" s="28" t="s">
        <v>82</v>
      </c>
      <c r="F15" s="18"/>
      <c r="H15" s="18"/>
    </row>
    <row r="17" spans="1:5" ht="15.75">
      <c r="A17" s="28" t="s">
        <v>83</v>
      </c>
      <c r="E17" s="21"/>
    </row>
    <row r="18" spans="1:8" ht="15.75">
      <c r="A18" s="23"/>
      <c r="B18" s="17" t="s">
        <v>84</v>
      </c>
      <c r="E18" s="21"/>
      <c r="F18" s="17">
        <v>35235</v>
      </c>
      <c r="H18" s="17">
        <v>35011</v>
      </c>
    </row>
    <row r="19" spans="1:8" ht="12.75" customHeight="1" hidden="1">
      <c r="A19" s="23"/>
      <c r="B19" s="29" t="s">
        <v>85</v>
      </c>
      <c r="E19" s="21"/>
      <c r="F19" s="17">
        <v>0</v>
      </c>
      <c r="H19" s="17">
        <v>0</v>
      </c>
    </row>
    <row r="20" spans="2:8" ht="15.75" customHeight="1">
      <c r="B20" s="23" t="s">
        <v>86</v>
      </c>
      <c r="E20" s="21"/>
      <c r="F20" s="17">
        <v>1716</v>
      </c>
      <c r="H20" s="17">
        <v>1457</v>
      </c>
    </row>
    <row r="21" spans="2:8" ht="15.75" customHeight="1">
      <c r="B21" s="17" t="s">
        <v>87</v>
      </c>
      <c r="E21" s="21"/>
      <c r="F21" s="17">
        <v>977</v>
      </c>
      <c r="H21" s="17">
        <v>977</v>
      </c>
    </row>
    <row r="22" spans="2:8" ht="15.75" customHeight="1">
      <c r="B22" s="17" t="s">
        <v>88</v>
      </c>
      <c r="E22" s="21"/>
      <c r="F22" s="30">
        <v>723</v>
      </c>
      <c r="H22" s="30">
        <v>721</v>
      </c>
    </row>
    <row r="23" ht="10.5" customHeight="1">
      <c r="E23" s="21"/>
    </row>
    <row r="24" spans="5:8" ht="15.75" customHeight="1">
      <c r="E24" s="21"/>
      <c r="F24" s="30">
        <f>SUM(F18:F23)</f>
        <v>38651</v>
      </c>
      <c r="H24" s="30">
        <f>SUM(H18:H23)</f>
        <v>38166</v>
      </c>
    </row>
    <row r="25" ht="15.75" customHeight="1">
      <c r="E25" s="21"/>
    </row>
    <row r="26" ht="15.75">
      <c r="A26" s="28" t="s">
        <v>89</v>
      </c>
    </row>
    <row r="27" spans="1:8" ht="15.75">
      <c r="A27" s="23"/>
      <c r="B27" s="17" t="s">
        <v>90</v>
      </c>
      <c r="E27" s="21"/>
      <c r="F27" s="17">
        <v>26782</v>
      </c>
      <c r="H27" s="17">
        <v>26480</v>
      </c>
    </row>
    <row r="28" spans="1:8" ht="15.75">
      <c r="A28" s="23"/>
      <c r="B28" s="17" t="s">
        <v>91</v>
      </c>
      <c r="E28" s="21"/>
      <c r="F28" s="17">
        <v>11244</v>
      </c>
      <c r="H28" s="17">
        <v>11806</v>
      </c>
    </row>
    <row r="29" spans="1:8" ht="15.75">
      <c r="A29" s="23"/>
      <c r="B29" s="17" t="s">
        <v>92</v>
      </c>
      <c r="E29" s="21"/>
      <c r="F29" s="17">
        <v>917</v>
      </c>
      <c r="H29" s="17">
        <v>684</v>
      </c>
    </row>
    <row r="30" spans="1:8" ht="15.75">
      <c r="A30" s="23"/>
      <c r="B30" s="17" t="s">
        <v>93</v>
      </c>
      <c r="E30" s="21"/>
      <c r="F30" s="17">
        <v>1311</v>
      </c>
      <c r="H30" s="17">
        <v>1357</v>
      </c>
    </row>
    <row r="31" spans="1:8" ht="15.75">
      <c r="A31" s="23"/>
      <c r="B31" s="29" t="s">
        <v>94</v>
      </c>
      <c r="E31" s="21"/>
      <c r="F31" s="17">
        <v>22758</v>
      </c>
      <c r="H31" s="17">
        <v>23399</v>
      </c>
    </row>
    <row r="32" spans="1:8" ht="15.75" customHeight="1">
      <c r="A32" s="23"/>
      <c r="B32" s="17" t="s">
        <v>95</v>
      </c>
      <c r="E32" s="21"/>
      <c r="F32" s="30">
        <v>2022</v>
      </c>
      <c r="H32" s="30">
        <v>1427</v>
      </c>
    </row>
    <row r="33" spans="1:5" ht="10.5" customHeight="1">
      <c r="A33" s="23"/>
      <c r="E33" s="21"/>
    </row>
    <row r="34" spans="5:8" ht="15.75" customHeight="1">
      <c r="E34" s="21"/>
      <c r="F34" s="30">
        <f>SUM(F27:F32)</f>
        <v>65034</v>
      </c>
      <c r="H34" s="30">
        <f>SUM(H27:H32)</f>
        <v>65153</v>
      </c>
    </row>
    <row r="35" ht="15.75" customHeight="1">
      <c r="E35" s="21"/>
    </row>
    <row r="36" spans="1:5" ht="15.75" customHeight="1">
      <c r="A36" s="23"/>
      <c r="B36" s="17" t="s">
        <v>96</v>
      </c>
      <c r="E36" s="21"/>
    </row>
    <row r="37" spans="1:5" ht="15.75" customHeight="1">
      <c r="A37" s="28" t="s">
        <v>97</v>
      </c>
      <c r="C37" s="23"/>
      <c r="D37" s="23"/>
      <c r="E37" s="21"/>
    </row>
    <row r="38" spans="1:8" ht="15.75" customHeight="1">
      <c r="A38" s="23"/>
      <c r="B38" s="17" t="s">
        <v>98</v>
      </c>
      <c r="E38" s="21"/>
      <c r="F38" s="17">
        <v>3113</v>
      </c>
      <c r="H38" s="17">
        <v>4550</v>
      </c>
    </row>
    <row r="39" spans="1:8" ht="15.75" customHeight="1">
      <c r="A39" s="23"/>
      <c r="B39" s="29" t="s">
        <v>99</v>
      </c>
      <c r="D39" s="23"/>
      <c r="E39" s="21"/>
      <c r="F39" s="17">
        <v>1375</v>
      </c>
      <c r="H39" s="17">
        <v>1005</v>
      </c>
    </row>
    <row r="40" spans="1:8" ht="15.75" customHeight="1">
      <c r="A40" s="23"/>
      <c r="B40" s="17" t="s">
        <v>100</v>
      </c>
      <c r="D40" s="23"/>
      <c r="E40" s="21"/>
      <c r="F40" s="30">
        <v>1526</v>
      </c>
      <c r="H40" s="30">
        <v>1533</v>
      </c>
    </row>
    <row r="41" spans="1:8" ht="15.75" hidden="1">
      <c r="A41" s="23"/>
      <c r="B41" s="17" t="s">
        <v>101</v>
      </c>
      <c r="E41" s="21"/>
      <c r="F41" s="30">
        <v>0</v>
      </c>
      <c r="H41" s="30">
        <v>0</v>
      </c>
    </row>
    <row r="42" spans="1:5" ht="10.5" customHeight="1">
      <c r="A42" s="23"/>
      <c r="B42" s="23"/>
      <c r="E42" s="21"/>
    </row>
    <row r="43" spans="1:8" ht="15.75" customHeight="1">
      <c r="A43" s="23"/>
      <c r="B43" s="23"/>
      <c r="E43" s="21"/>
      <c r="F43" s="30">
        <f>SUM(F38:F42)</f>
        <v>6014</v>
      </c>
      <c r="H43" s="30">
        <f>SUM(H38:H42)</f>
        <v>7088</v>
      </c>
    </row>
    <row r="44" spans="1:5" ht="15.75" customHeight="1">
      <c r="A44" s="23"/>
      <c r="B44" s="23"/>
      <c r="E44" s="21"/>
    </row>
    <row r="45" spans="1:5" ht="15.75" customHeight="1">
      <c r="A45" s="23"/>
      <c r="B45" s="23"/>
      <c r="E45" s="21"/>
    </row>
    <row r="46" spans="1:8" ht="15.75" customHeight="1">
      <c r="A46" s="31" t="s">
        <v>102</v>
      </c>
      <c r="E46" s="21"/>
      <c r="F46" s="32">
        <f>F34-F43</f>
        <v>59020</v>
      </c>
      <c r="H46" s="32">
        <f>H34-H43</f>
        <v>58065</v>
      </c>
    </row>
    <row r="47" spans="1:8" ht="15.75" customHeight="1">
      <c r="A47" s="31"/>
      <c r="E47" s="21"/>
      <c r="F47" s="33"/>
      <c r="H47" s="33"/>
    </row>
    <row r="48" spans="1:8" ht="15.75" customHeight="1">
      <c r="A48" s="31"/>
      <c r="E48" s="21"/>
      <c r="F48" s="33"/>
      <c r="H48" s="33"/>
    </row>
    <row r="49" spans="1:8" ht="15.75" customHeight="1">
      <c r="A49" s="31"/>
      <c r="E49" s="21"/>
      <c r="F49" s="33"/>
      <c r="H49" s="33"/>
    </row>
    <row r="50" spans="1:8" ht="14.25" customHeight="1">
      <c r="A50" s="31"/>
      <c r="E50" s="21"/>
      <c r="F50" s="33"/>
      <c r="H50" s="33"/>
    </row>
    <row r="51" spans="1:8" ht="14.25" customHeight="1">
      <c r="A51" s="31"/>
      <c r="E51" s="21"/>
      <c r="F51" s="33"/>
      <c r="H51" s="33"/>
    </row>
    <row r="52" spans="1:8" ht="15.75" customHeight="1">
      <c r="A52" s="84" t="s">
        <v>103</v>
      </c>
      <c r="B52" s="84"/>
      <c r="E52" s="21"/>
      <c r="F52" s="33"/>
      <c r="H52" s="33"/>
    </row>
    <row r="53" spans="1:8" ht="15.75" customHeight="1">
      <c r="A53" s="85" t="s">
        <v>104</v>
      </c>
      <c r="B53" s="85"/>
      <c r="E53" s="21"/>
      <c r="F53" s="33"/>
      <c r="H53" s="19" t="s">
        <v>105</v>
      </c>
    </row>
    <row r="54" spans="1:8" ht="15.75" customHeight="1">
      <c r="A54" s="31"/>
      <c r="E54" s="21"/>
      <c r="F54" s="33"/>
      <c r="H54" s="33"/>
    </row>
    <row r="55" spans="1:8" ht="15.75" customHeight="1">
      <c r="A55" s="31"/>
      <c r="E55" s="21"/>
      <c r="F55" s="33"/>
      <c r="H55" s="33"/>
    </row>
    <row r="56" spans="1:8" ht="15.75" customHeight="1">
      <c r="A56" s="31"/>
      <c r="E56" s="21"/>
      <c r="F56" s="24" t="s">
        <v>106</v>
      </c>
      <c r="G56" s="23"/>
      <c r="H56" s="24" t="s">
        <v>107</v>
      </c>
    </row>
    <row r="57" spans="1:8" ht="15.75">
      <c r="A57" s="23"/>
      <c r="B57" s="23"/>
      <c r="C57" s="23"/>
      <c r="D57" s="23"/>
      <c r="E57" s="21"/>
      <c r="F57" s="24" t="s">
        <v>108</v>
      </c>
      <c r="G57" s="23"/>
      <c r="H57" s="24" t="s">
        <v>109</v>
      </c>
    </row>
    <row r="58" spans="1:8" ht="15.75">
      <c r="A58" s="25"/>
      <c r="E58" s="26"/>
      <c r="F58" s="20" t="s">
        <v>110</v>
      </c>
      <c r="H58" s="20" t="s">
        <v>111</v>
      </c>
    </row>
    <row r="59" spans="5:8" ht="15.75">
      <c r="E59" s="27"/>
      <c r="F59" s="27" t="s">
        <v>112</v>
      </c>
      <c r="H59" s="27" t="s">
        <v>113</v>
      </c>
    </row>
    <row r="60" spans="5:8" ht="15.75">
      <c r="E60" s="27"/>
      <c r="F60" s="27"/>
      <c r="H60" s="27"/>
    </row>
    <row r="61" spans="5:8" ht="15.75">
      <c r="E61" s="27"/>
      <c r="F61" s="27"/>
      <c r="H61" s="27"/>
    </row>
    <row r="62" spans="1:8" ht="15.75">
      <c r="A62" s="28"/>
      <c r="E62" s="21"/>
      <c r="F62" s="33"/>
      <c r="H62" s="33"/>
    </row>
    <row r="63" spans="1:8" ht="15.75">
      <c r="A63" s="28" t="s">
        <v>114</v>
      </c>
      <c r="E63" s="21"/>
      <c r="F63" s="30">
        <f>F24+F46</f>
        <v>97671</v>
      </c>
      <c r="H63" s="30">
        <f>H24+H46</f>
        <v>96231</v>
      </c>
    </row>
    <row r="64" ht="15.75">
      <c r="E64" s="21"/>
    </row>
    <row r="65" spans="1:5" ht="15.75">
      <c r="A65" s="31" t="s">
        <v>115</v>
      </c>
      <c r="B65" s="29"/>
      <c r="E65" s="21"/>
    </row>
    <row r="66" spans="1:8" ht="15.75">
      <c r="A66" s="31"/>
      <c r="B66" s="29" t="s">
        <v>116</v>
      </c>
      <c r="E66" s="21"/>
      <c r="F66" s="17">
        <v>-13</v>
      </c>
      <c r="H66" s="17">
        <v>-13</v>
      </c>
    </row>
    <row r="67" spans="1:8" ht="15.75">
      <c r="A67" s="23"/>
      <c r="B67" s="29" t="s">
        <v>117</v>
      </c>
      <c r="E67" s="21"/>
      <c r="F67" s="30">
        <v>-2221</v>
      </c>
      <c r="H67" s="30">
        <v>-2284</v>
      </c>
    </row>
    <row r="68" spans="1:5" ht="10.5" customHeight="1">
      <c r="A68" s="23"/>
      <c r="B68" s="29"/>
      <c r="E68" s="21"/>
    </row>
    <row r="69" spans="1:8" ht="15.75">
      <c r="A69" s="23"/>
      <c r="B69" s="29"/>
      <c r="E69" s="21"/>
      <c r="F69" s="30">
        <f>SUM(F66:F67)</f>
        <v>-2234</v>
      </c>
      <c r="H69" s="30">
        <f>SUM(H66:H67)</f>
        <v>-2297</v>
      </c>
    </row>
    <row r="70" ht="15.75">
      <c r="E70" s="21"/>
    </row>
    <row r="71" spans="1:8" ht="15.75">
      <c r="A71" s="34" t="s">
        <v>118</v>
      </c>
      <c r="E71" s="21"/>
      <c r="F71" s="17">
        <f>F63+F69</f>
        <v>95437</v>
      </c>
      <c r="H71" s="17">
        <f>H63+H69</f>
        <v>93934</v>
      </c>
    </row>
    <row r="72" s="23" customFormat="1" ht="15.75">
      <c r="E72" s="21"/>
    </row>
    <row r="73" spans="1:8" ht="15.75">
      <c r="A73" s="31" t="s">
        <v>119</v>
      </c>
      <c r="E73" s="21"/>
      <c r="F73" s="30">
        <v>-2023</v>
      </c>
      <c r="H73" s="30">
        <v>-1984</v>
      </c>
    </row>
    <row r="74" spans="1:8" ht="10.5" customHeight="1">
      <c r="A74" s="17" t="s">
        <v>120</v>
      </c>
      <c r="E74" s="21"/>
      <c r="F74" s="35"/>
      <c r="H74" s="35"/>
    </row>
    <row r="75" spans="1:8" ht="15.75">
      <c r="A75" s="28" t="s">
        <v>121</v>
      </c>
      <c r="E75" s="21"/>
      <c r="F75" s="36">
        <f>SUM(F71:F74)</f>
        <v>93414</v>
      </c>
      <c r="H75" s="36">
        <f>SUM(H71:H74)</f>
        <v>91950</v>
      </c>
    </row>
    <row r="76" ht="15.75">
      <c r="E76" s="21"/>
    </row>
    <row r="77" ht="15.75">
      <c r="E77" s="21"/>
    </row>
    <row r="78" ht="15.75">
      <c r="E78" s="21"/>
    </row>
    <row r="79" spans="2:5" ht="15.75">
      <c r="B79" s="28" t="s">
        <v>122</v>
      </c>
      <c r="E79" s="21"/>
    </row>
    <row r="80" spans="5:6" ht="15.75">
      <c r="E80" s="21"/>
      <c r="F80" s="18"/>
    </row>
    <row r="81" spans="1:6" ht="15.75">
      <c r="A81" s="28" t="s">
        <v>123</v>
      </c>
      <c r="E81" s="21"/>
      <c r="F81" s="18"/>
    </row>
    <row r="82" spans="1:8" ht="15.75">
      <c r="A82" s="23"/>
      <c r="B82" s="17" t="s">
        <v>124</v>
      </c>
      <c r="E82" s="21"/>
      <c r="F82" s="17">
        <v>60800</v>
      </c>
      <c r="H82" s="17">
        <v>60800</v>
      </c>
    </row>
    <row r="83" spans="2:8" ht="15.75">
      <c r="B83" s="17" t="s">
        <v>125</v>
      </c>
      <c r="E83" s="21"/>
      <c r="F83" s="17">
        <v>789</v>
      </c>
      <c r="H83" s="17">
        <v>789</v>
      </c>
    </row>
    <row r="84" spans="1:8" ht="15.75">
      <c r="A84" s="28"/>
      <c r="B84" s="17" t="s">
        <v>126</v>
      </c>
      <c r="E84" s="21"/>
      <c r="F84" s="17">
        <v>31825</v>
      </c>
      <c r="H84" s="17">
        <v>30361</v>
      </c>
    </row>
    <row r="85" spans="5:8" ht="10.5" customHeight="1">
      <c r="E85" s="21"/>
      <c r="F85" s="37"/>
      <c r="H85" s="38"/>
    </row>
    <row r="86" spans="1:8" ht="15.75">
      <c r="A86" s="28" t="s">
        <v>127</v>
      </c>
      <c r="E86" s="21"/>
      <c r="F86" s="36">
        <f>SUM(F82:F85)</f>
        <v>93414</v>
      </c>
      <c r="H86" s="36">
        <f>SUM(H82:H84)</f>
        <v>91950</v>
      </c>
    </row>
    <row r="87" ht="15.75">
      <c r="E87" s="21"/>
    </row>
    <row r="88" spans="5:8" ht="15.75">
      <c r="E88" s="21"/>
      <c r="F88" s="27" t="s">
        <v>128</v>
      </c>
      <c r="H88" s="27" t="s">
        <v>129</v>
      </c>
    </row>
    <row r="89" spans="1:5" ht="15.75">
      <c r="A89" s="28" t="s">
        <v>130</v>
      </c>
      <c r="E89" s="21"/>
    </row>
    <row r="90" spans="1:8" ht="15.75">
      <c r="A90" s="23"/>
      <c r="B90" s="17" t="s">
        <v>131</v>
      </c>
      <c r="F90" s="39">
        <f>(F86-F19)/F82</f>
        <v>1.5364144736842105</v>
      </c>
      <c r="H90" s="39">
        <f>(H86-H19)/H82</f>
        <v>1.5123355263157894</v>
      </c>
    </row>
    <row r="99" spans="1:8" ht="15.75">
      <c r="A99" s="89" t="s">
        <v>132</v>
      </c>
      <c r="B99" s="89"/>
      <c r="C99" s="89"/>
      <c r="D99" s="89"/>
      <c r="E99" s="89"/>
      <c r="F99" s="89"/>
      <c r="G99" s="89"/>
      <c r="H99" s="89"/>
    </row>
    <row r="100" spans="1:8" ht="15.75">
      <c r="A100" s="89" t="s">
        <v>133</v>
      </c>
      <c r="B100" s="89"/>
      <c r="C100" s="89"/>
      <c r="D100" s="89"/>
      <c r="E100" s="89"/>
      <c r="F100" s="89"/>
      <c r="G100" s="89"/>
      <c r="H100" s="89"/>
    </row>
  </sheetData>
  <mergeCells count="9">
    <mergeCell ref="A100:H100"/>
    <mergeCell ref="A8:H8"/>
    <mergeCell ref="A52:B52"/>
    <mergeCell ref="A53:B53"/>
    <mergeCell ref="A99:H99"/>
    <mergeCell ref="A1:B1"/>
    <mergeCell ref="A2:B2"/>
    <mergeCell ref="A5:H5"/>
    <mergeCell ref="A6:H6"/>
  </mergeCells>
  <printOptions/>
  <pageMargins left="0.5" right="0.5" top="0.75" bottom="0.75" header="0.5" footer="0.5"/>
  <pageSetup firstPageNumber="2" useFirstPageNumber="1" fitToHeight="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N57"/>
  <sheetViews>
    <sheetView workbookViewId="0" topLeftCell="A10">
      <selection activeCell="G55" sqref="G55"/>
    </sheetView>
  </sheetViews>
  <sheetFormatPr defaultColWidth="9.00390625" defaultRowHeight="15.75"/>
  <cols>
    <col min="1" max="1" width="2.125" style="1" customWidth="1"/>
    <col min="2" max="2" width="8.75390625" style="1" customWidth="1"/>
    <col min="3" max="3" width="3.75390625" style="1" customWidth="1"/>
    <col min="4" max="4" width="7.125" style="1" customWidth="1"/>
    <col min="5" max="5" width="12.375" style="1" customWidth="1"/>
    <col min="6" max="6" width="14.125" style="1" customWidth="1"/>
    <col min="7" max="7" width="8.125" style="1" customWidth="1"/>
    <col min="8" max="8" width="1.625" style="1" customWidth="1"/>
    <col min="9" max="9" width="8.125" style="1" customWidth="1"/>
    <col min="10" max="10" width="1.4921875" style="1" customWidth="1"/>
    <col min="11" max="11" width="8.375" style="1" customWidth="1"/>
    <col min="12" max="12" width="1.625" style="1" customWidth="1"/>
    <col min="13" max="13" width="9.625" style="1" customWidth="1"/>
    <col min="14" max="16384" width="8.75390625" style="1" customWidth="1"/>
  </cols>
  <sheetData>
    <row r="1" ht="15.75">
      <c r="A1" s="1" t="s">
        <v>134</v>
      </c>
    </row>
    <row r="2" spans="1:13" ht="15.75">
      <c r="A2" s="85" t="s">
        <v>135</v>
      </c>
      <c r="B2" s="85"/>
      <c r="M2" s="14" t="s">
        <v>136</v>
      </c>
    </row>
    <row r="3" ht="8.25" customHeight="1"/>
    <row r="4" spans="1:13" ht="15.75">
      <c r="A4" s="75" t="str">
        <f>GBS!A5</f>
        <v>MINTYE INDUSTRIES BHD.</v>
      </c>
      <c r="B4" s="75"/>
      <c r="C4" s="75"/>
      <c r="D4" s="75"/>
      <c r="E4" s="75"/>
      <c r="F4" s="75"/>
      <c r="G4" s="75"/>
      <c r="H4" s="75"/>
      <c r="I4" s="75"/>
      <c r="J4" s="75"/>
      <c r="K4" s="75"/>
      <c r="L4" s="75"/>
      <c r="M4" s="75"/>
    </row>
    <row r="5" spans="1:13" ht="15.75">
      <c r="A5" s="76" t="s">
        <v>137</v>
      </c>
      <c r="B5" s="76"/>
      <c r="C5" s="76"/>
      <c r="D5" s="76"/>
      <c r="E5" s="76"/>
      <c r="F5" s="76"/>
      <c r="G5" s="76"/>
      <c r="H5" s="76"/>
      <c r="I5" s="76"/>
      <c r="J5" s="76"/>
      <c r="K5" s="76"/>
      <c r="L5" s="76"/>
      <c r="M5" s="76"/>
    </row>
    <row r="6" ht="7.5" customHeight="1"/>
    <row r="7" spans="1:13" ht="15.75">
      <c r="A7" s="75" t="s">
        <v>138</v>
      </c>
      <c r="B7" s="75"/>
      <c r="C7" s="75"/>
      <c r="D7" s="75"/>
      <c r="E7" s="75"/>
      <c r="F7" s="75"/>
      <c r="G7" s="75"/>
      <c r="H7" s="75"/>
      <c r="I7" s="75"/>
      <c r="J7" s="75"/>
      <c r="K7" s="75"/>
      <c r="L7" s="75"/>
      <c r="M7" s="75"/>
    </row>
    <row r="8" ht="9" customHeight="1"/>
    <row r="9" spans="7:13" ht="15.75">
      <c r="G9" s="77" t="s">
        <v>139</v>
      </c>
      <c r="H9" s="77"/>
      <c r="I9" s="77"/>
      <c r="K9" s="77" t="s">
        <v>140</v>
      </c>
      <c r="L9" s="77"/>
      <c r="M9" s="77"/>
    </row>
    <row r="10" spans="1:13" ht="15.75">
      <c r="A10" s="13"/>
      <c r="F10" s="13"/>
      <c r="G10" s="77" t="s">
        <v>141</v>
      </c>
      <c r="H10" s="77"/>
      <c r="I10" s="77"/>
      <c r="J10" s="13"/>
      <c r="K10" s="77" t="s">
        <v>142</v>
      </c>
      <c r="L10" s="77"/>
      <c r="M10" s="77"/>
    </row>
    <row r="11" spans="6:13" ht="12.75" customHeight="1">
      <c r="F11" s="13"/>
      <c r="G11" s="90" t="s">
        <v>143</v>
      </c>
      <c r="H11" s="90"/>
      <c r="I11" s="90"/>
      <c r="J11" s="13"/>
      <c r="K11" s="90" t="s">
        <v>144</v>
      </c>
      <c r="L11" s="90"/>
      <c r="M11" s="90"/>
    </row>
    <row r="12" spans="7:13" ht="15.75">
      <c r="G12" s="2">
        <v>2005</v>
      </c>
      <c r="H12" s="2"/>
      <c r="I12" s="2">
        <v>2004</v>
      </c>
      <c r="J12" s="2"/>
      <c r="K12" s="2">
        <v>2005</v>
      </c>
      <c r="L12" s="2"/>
      <c r="M12" s="2">
        <v>2004</v>
      </c>
    </row>
    <row r="13" spans="6:13" ht="15.75">
      <c r="F13" s="4"/>
      <c r="G13" s="4" t="s">
        <v>145</v>
      </c>
      <c r="H13" s="4"/>
      <c r="I13" s="4" t="s">
        <v>146</v>
      </c>
      <c r="J13" s="4"/>
      <c r="K13" s="4" t="s">
        <v>147</v>
      </c>
      <c r="L13" s="4"/>
      <c r="M13" s="4" t="s">
        <v>148</v>
      </c>
    </row>
    <row r="14" ht="15.75">
      <c r="A14" s="13" t="s">
        <v>149</v>
      </c>
    </row>
    <row r="15" spans="1:9" ht="15.75">
      <c r="A15" s="13" t="s">
        <v>150</v>
      </c>
      <c r="B15" s="13"/>
      <c r="F15" s="3"/>
      <c r="G15" s="8"/>
      <c r="H15" s="8"/>
      <c r="I15" s="8"/>
    </row>
    <row r="16" spans="2:13" ht="15.75">
      <c r="B16" s="1" t="s">
        <v>151</v>
      </c>
      <c r="G16" s="8">
        <v>13340</v>
      </c>
      <c r="H16" s="8"/>
      <c r="I16" s="8">
        <v>14720</v>
      </c>
      <c r="K16" s="8">
        <v>13340</v>
      </c>
      <c r="L16" s="8"/>
      <c r="M16" s="8">
        <v>14720</v>
      </c>
    </row>
    <row r="17" spans="2:13" ht="13.5" customHeight="1">
      <c r="B17" s="1" t="s">
        <v>152</v>
      </c>
      <c r="G17" s="8"/>
      <c r="H17" s="8"/>
      <c r="I17" s="8"/>
      <c r="K17" s="8"/>
      <c r="L17" s="8"/>
      <c r="M17" s="8"/>
    </row>
    <row r="18" spans="1:13" ht="15.75">
      <c r="A18" s="13"/>
      <c r="B18" s="1" t="s">
        <v>153</v>
      </c>
      <c r="G18" s="40">
        <v>-9691</v>
      </c>
      <c r="H18" s="8"/>
      <c r="I18" s="40">
        <v>-10233</v>
      </c>
      <c r="K18" s="40">
        <v>-9691</v>
      </c>
      <c r="L18" s="8"/>
      <c r="M18" s="40">
        <v>-10233</v>
      </c>
    </row>
    <row r="19" spans="6:13" ht="7.5" customHeight="1">
      <c r="F19" s="3"/>
      <c r="G19" s="8"/>
      <c r="H19" s="8"/>
      <c r="I19" s="8"/>
      <c r="K19" s="8"/>
      <c r="L19" s="8"/>
      <c r="M19" s="8"/>
    </row>
    <row r="20" spans="2:13" ht="15.75">
      <c r="B20" s="1" t="s">
        <v>154</v>
      </c>
      <c r="F20" s="3"/>
      <c r="G20" s="8">
        <f>G16+G18</f>
        <v>3649</v>
      </c>
      <c r="H20" s="8"/>
      <c r="I20" s="8">
        <f>SUM(I15:I18)</f>
        <v>4487</v>
      </c>
      <c r="K20" s="8">
        <f>K16+K18</f>
        <v>3649</v>
      </c>
      <c r="M20" s="8">
        <f>SUM(M15:M18)</f>
        <v>4487</v>
      </c>
    </row>
    <row r="21" spans="6:13" ht="8.25" customHeight="1">
      <c r="F21" s="3"/>
      <c r="G21" s="8"/>
      <c r="H21" s="8"/>
      <c r="I21" s="8"/>
      <c r="K21" s="8"/>
      <c r="L21" s="8"/>
      <c r="M21" s="8"/>
    </row>
    <row r="22" spans="2:13" ht="15.75">
      <c r="B22" s="1" t="s">
        <v>155</v>
      </c>
      <c r="F22" s="3"/>
      <c r="G22" s="40">
        <v>344</v>
      </c>
      <c r="H22" s="8"/>
      <c r="I22" s="40">
        <v>302</v>
      </c>
      <c r="K22" s="40">
        <v>344</v>
      </c>
      <c r="L22" s="8"/>
      <c r="M22" s="40">
        <v>302</v>
      </c>
    </row>
    <row r="23" spans="7:13" ht="15" customHeight="1">
      <c r="G23" s="8">
        <f>SUM(G20:G22)</f>
        <v>3993</v>
      </c>
      <c r="H23" s="8"/>
      <c r="I23" s="8">
        <f>SUM(I20:I22)</f>
        <v>4789</v>
      </c>
      <c r="K23" s="8">
        <f>SUM(K20:K22)</f>
        <v>3993</v>
      </c>
      <c r="L23" s="8"/>
      <c r="M23" s="8">
        <f>SUM(M20:M22)</f>
        <v>4789</v>
      </c>
    </row>
    <row r="24" spans="2:13" ht="13.5" customHeight="1">
      <c r="B24" s="1" t="s">
        <v>156</v>
      </c>
      <c r="G24" s="8"/>
      <c r="H24" s="8"/>
      <c r="I24" s="8"/>
      <c r="K24" s="8"/>
      <c r="L24" s="8"/>
      <c r="M24" s="8"/>
    </row>
    <row r="25" spans="1:13" ht="15.75">
      <c r="A25" s="13" t="s">
        <v>157</v>
      </c>
      <c r="G25" s="8"/>
      <c r="H25" s="8"/>
      <c r="I25" s="8"/>
      <c r="K25" s="8"/>
      <c r="L25" s="8"/>
      <c r="M25" s="8"/>
    </row>
    <row r="26" spans="2:13" ht="15.75">
      <c r="B26" s="1" t="s">
        <v>158</v>
      </c>
      <c r="F26" s="3"/>
      <c r="G26" s="8">
        <v>-527</v>
      </c>
      <c r="H26" s="8"/>
      <c r="I26" s="8">
        <v>-543</v>
      </c>
      <c r="K26" s="8">
        <v>-527</v>
      </c>
      <c r="L26" s="8"/>
      <c r="M26" s="8">
        <v>-543</v>
      </c>
    </row>
    <row r="27" spans="2:13" ht="15.75">
      <c r="B27" s="1" t="s">
        <v>159</v>
      </c>
      <c r="G27" s="8">
        <v>-1439</v>
      </c>
      <c r="H27" s="8"/>
      <c r="I27" s="8">
        <v>-4520</v>
      </c>
      <c r="J27" s="14"/>
      <c r="K27" s="8">
        <v>-1439</v>
      </c>
      <c r="L27" s="14"/>
      <c r="M27" s="8">
        <v>-4520</v>
      </c>
    </row>
    <row r="28" spans="2:13" ht="15.75">
      <c r="B28" s="41" t="s">
        <v>160</v>
      </c>
      <c r="F28" s="3"/>
      <c r="G28" s="8"/>
      <c r="H28" s="8"/>
      <c r="I28" s="8"/>
      <c r="K28" s="8"/>
      <c r="L28" s="8"/>
      <c r="M28" s="8"/>
    </row>
    <row r="29" spans="2:13" ht="15.75">
      <c r="B29" s="41" t="s">
        <v>161</v>
      </c>
      <c r="G29" s="40">
        <v>-17</v>
      </c>
      <c r="H29" s="8"/>
      <c r="I29" s="40">
        <v>-18</v>
      </c>
      <c r="K29" s="40">
        <v>-17</v>
      </c>
      <c r="L29" s="8"/>
      <c r="M29" s="40">
        <v>-18</v>
      </c>
    </row>
    <row r="30" spans="2:13" ht="9.75" customHeight="1">
      <c r="B30" s="41"/>
      <c r="G30" s="8"/>
      <c r="H30" s="8"/>
      <c r="I30" s="8"/>
      <c r="K30" s="8"/>
      <c r="L30" s="8"/>
      <c r="M30" s="8"/>
    </row>
    <row r="31" spans="2:13" ht="16.5" customHeight="1">
      <c r="B31" s="42" t="s">
        <v>162</v>
      </c>
      <c r="G31" s="8">
        <f>SUM(G23:G29)</f>
        <v>2010</v>
      </c>
      <c r="H31" s="8"/>
      <c r="I31" s="8">
        <f>SUM(I23:I29)</f>
        <v>-292</v>
      </c>
      <c r="K31" s="8">
        <f>SUM(K23:K29)</f>
        <v>2010</v>
      </c>
      <c r="L31" s="8"/>
      <c r="M31" s="8">
        <f>SUM(M23:M29)</f>
        <v>-292</v>
      </c>
    </row>
    <row r="32" spans="2:13" ht="11.25" customHeight="1">
      <c r="B32" s="42"/>
      <c r="G32" s="8"/>
      <c r="H32" s="8"/>
      <c r="I32" s="8"/>
      <c r="K32" s="8"/>
      <c r="L32" s="8"/>
      <c r="M32" s="8"/>
    </row>
    <row r="33" spans="1:13" ht="15.75">
      <c r="A33" s="43"/>
      <c r="B33" s="42" t="s">
        <v>163</v>
      </c>
      <c r="F33" s="3"/>
      <c r="G33" s="40">
        <v>-12</v>
      </c>
      <c r="H33" s="8"/>
      <c r="I33" s="40">
        <v>-3</v>
      </c>
      <c r="K33" s="40">
        <v>-12</v>
      </c>
      <c r="L33" s="8"/>
      <c r="M33" s="40">
        <v>-3</v>
      </c>
    </row>
    <row r="34" spans="1:13" ht="8.25" customHeight="1">
      <c r="A34" s="43"/>
      <c r="B34" s="43"/>
      <c r="F34" s="3"/>
      <c r="G34" s="8"/>
      <c r="H34" s="8"/>
      <c r="I34" s="8"/>
      <c r="K34" s="8"/>
      <c r="L34" s="8"/>
      <c r="M34" s="8"/>
    </row>
    <row r="35" spans="1:13" ht="15.75">
      <c r="A35" s="43"/>
      <c r="B35" s="43" t="s">
        <v>164</v>
      </c>
      <c r="F35" s="3"/>
      <c r="G35" s="8">
        <f>G31+G33</f>
        <v>1998</v>
      </c>
      <c r="H35" s="8"/>
      <c r="I35" s="8">
        <f>I31+I33</f>
        <v>-295</v>
      </c>
      <c r="K35" s="8">
        <f>K31+K33</f>
        <v>1998</v>
      </c>
      <c r="L35" s="8"/>
      <c r="M35" s="8">
        <f>M31+M33</f>
        <v>-295</v>
      </c>
    </row>
    <row r="36" spans="1:13" ht="10.5" customHeight="1">
      <c r="A36" s="43"/>
      <c r="B36" s="43"/>
      <c r="F36" s="3"/>
      <c r="G36" s="8"/>
      <c r="H36" s="8"/>
      <c r="I36" s="8"/>
      <c r="K36" s="8"/>
      <c r="L36" s="8"/>
      <c r="M36" s="8"/>
    </row>
    <row r="37" spans="1:13" ht="15.75">
      <c r="A37" s="43" t="s">
        <v>165</v>
      </c>
      <c r="F37" s="3"/>
      <c r="G37" s="40">
        <v>-16</v>
      </c>
      <c r="H37" s="8"/>
      <c r="I37" s="40">
        <v>-44</v>
      </c>
      <c r="K37" s="40">
        <v>-16</v>
      </c>
      <c r="L37" s="8"/>
      <c r="M37" s="40">
        <v>-44</v>
      </c>
    </row>
    <row r="38" spans="6:13" ht="12.75" customHeight="1">
      <c r="F38" s="3"/>
      <c r="G38" s="8"/>
      <c r="H38" s="8"/>
      <c r="I38" s="8"/>
      <c r="K38" s="8"/>
      <c r="L38" s="8"/>
      <c r="M38" s="8"/>
    </row>
    <row r="39" spans="1:14" ht="15.75">
      <c r="A39" s="43" t="s">
        <v>166</v>
      </c>
      <c r="G39" s="8">
        <f>G35+G37</f>
        <v>1982</v>
      </c>
      <c r="H39" s="8"/>
      <c r="I39" s="8">
        <f>I35+I37</f>
        <v>-339</v>
      </c>
      <c r="K39" s="8">
        <f>K35+K37</f>
        <v>1982</v>
      </c>
      <c r="L39" s="8"/>
      <c r="M39" s="8">
        <f>M35+M37</f>
        <v>-339</v>
      </c>
      <c r="N39" s="44"/>
    </row>
    <row r="40" spans="1:14" ht="16.5" customHeight="1">
      <c r="A40" s="43"/>
      <c r="B40" s="1" t="s">
        <v>167</v>
      </c>
      <c r="G40" s="8"/>
      <c r="H40" s="8"/>
      <c r="I40" s="8"/>
      <c r="K40" s="8"/>
      <c r="L40" s="8"/>
      <c r="M40" s="8"/>
      <c r="N40" s="44"/>
    </row>
    <row r="41" spans="1:13" ht="15.75">
      <c r="A41" s="43" t="s">
        <v>168</v>
      </c>
      <c r="B41" s="41"/>
      <c r="F41" s="3"/>
      <c r="G41" s="40">
        <v>-479</v>
      </c>
      <c r="H41" s="8"/>
      <c r="I41" s="40">
        <v>-743</v>
      </c>
      <c r="K41" s="40">
        <v>-479</v>
      </c>
      <c r="L41" s="8"/>
      <c r="M41" s="40">
        <v>-743</v>
      </c>
    </row>
    <row r="42" spans="7:13" ht="6.75" customHeight="1">
      <c r="G42" s="8"/>
      <c r="H42" s="8"/>
      <c r="I42" s="8"/>
      <c r="K42" s="8"/>
      <c r="L42" s="8"/>
      <c r="M42" s="8"/>
    </row>
    <row r="43" spans="1:13" ht="15.75">
      <c r="A43" s="13" t="s">
        <v>169</v>
      </c>
      <c r="G43" s="8">
        <f>SUM(G39:G41)</f>
        <v>1503</v>
      </c>
      <c r="H43" s="8"/>
      <c r="I43" s="8">
        <f>SUM(I39:I41)</f>
        <v>-1082</v>
      </c>
      <c r="K43" s="8">
        <f>SUM(K39:K41)</f>
        <v>1503</v>
      </c>
      <c r="L43" s="8"/>
      <c r="M43" s="8">
        <f>SUM(M39:M41)</f>
        <v>-1082</v>
      </c>
    </row>
    <row r="44" spans="1:13" ht="13.5" customHeight="1">
      <c r="A44" s="13"/>
      <c r="B44" s="1" t="s">
        <v>170</v>
      </c>
      <c r="G44" s="8"/>
      <c r="H44" s="8"/>
      <c r="I44" s="8"/>
      <c r="K44" s="8"/>
      <c r="L44" s="8"/>
      <c r="M44" s="8"/>
    </row>
    <row r="45" spans="1:13" ht="15.75">
      <c r="A45" s="43" t="s">
        <v>171</v>
      </c>
      <c r="B45" s="41"/>
      <c r="F45" s="3"/>
      <c r="G45" s="40">
        <v>-39</v>
      </c>
      <c r="H45" s="8"/>
      <c r="I45" s="40">
        <v>-52</v>
      </c>
      <c r="K45" s="8">
        <v>-39</v>
      </c>
      <c r="L45" s="8"/>
      <c r="M45" s="8">
        <v>-52</v>
      </c>
    </row>
    <row r="46" spans="6:13" ht="8.25" customHeight="1">
      <c r="F46" s="3"/>
      <c r="G46" s="8"/>
      <c r="H46" s="8"/>
      <c r="I46" s="8"/>
      <c r="K46" s="45"/>
      <c r="M46" s="45"/>
    </row>
    <row r="47" spans="1:13" ht="15.75">
      <c r="A47" s="43" t="s">
        <v>172</v>
      </c>
      <c r="F47" s="3"/>
      <c r="G47" s="46">
        <f>SUM(G43:G45)</f>
        <v>1464</v>
      </c>
      <c r="H47" s="8"/>
      <c r="I47" s="46">
        <f>SUM(I43:I45)</f>
        <v>-1134</v>
      </c>
      <c r="K47" s="46">
        <f>SUM(K43:K45)</f>
        <v>1464</v>
      </c>
      <c r="M47" s="46">
        <f>SUM(M43:M45)</f>
        <v>-1134</v>
      </c>
    </row>
    <row r="48" spans="6:13" ht="9.75" customHeight="1">
      <c r="F48" s="3"/>
      <c r="G48" s="8"/>
      <c r="H48" s="8"/>
      <c r="I48" s="8"/>
      <c r="K48" s="8"/>
      <c r="L48" s="8"/>
      <c r="M48" s="8"/>
    </row>
    <row r="49" spans="6:13" ht="13.5" customHeight="1">
      <c r="F49" s="47"/>
      <c r="G49" s="48" t="s">
        <v>173</v>
      </c>
      <c r="H49" s="8"/>
      <c r="I49" s="48" t="s">
        <v>174</v>
      </c>
      <c r="K49" s="48" t="s">
        <v>175</v>
      </c>
      <c r="M49" s="48" t="s">
        <v>176</v>
      </c>
    </row>
    <row r="50" spans="1:13" ht="13.5" customHeight="1">
      <c r="A50" s="43" t="s">
        <v>177</v>
      </c>
      <c r="F50" s="3"/>
      <c r="G50" s="8"/>
      <c r="H50" s="8"/>
      <c r="I50" s="8"/>
      <c r="K50" s="8"/>
      <c r="L50" s="8"/>
      <c r="M50" s="8"/>
    </row>
    <row r="51" spans="1:13" ht="15.75">
      <c r="A51" s="43"/>
      <c r="B51" s="13" t="s">
        <v>178</v>
      </c>
      <c r="F51" s="3"/>
      <c r="G51" s="8"/>
      <c r="H51" s="8"/>
      <c r="I51" s="8"/>
      <c r="K51" s="8"/>
      <c r="L51" s="8"/>
      <c r="M51" s="8"/>
    </row>
    <row r="52" spans="1:13" ht="15.75">
      <c r="A52" s="43"/>
      <c r="B52" s="1" t="s">
        <v>179</v>
      </c>
      <c r="F52" s="3"/>
      <c r="G52" s="8"/>
      <c r="H52" s="8"/>
      <c r="I52" s="8"/>
      <c r="K52" s="8"/>
      <c r="L52" s="8"/>
      <c r="M52" s="8"/>
    </row>
    <row r="53" spans="2:13" ht="15.75">
      <c r="B53" s="1" t="s">
        <v>180</v>
      </c>
      <c r="G53" s="9">
        <f>G47/60800*100</f>
        <v>2.4078947368421053</v>
      </c>
      <c r="H53" s="8"/>
      <c r="I53" s="9">
        <f>I47/60800*100</f>
        <v>-1.8651315789473681</v>
      </c>
      <c r="K53" s="9">
        <f>K47/60800*100</f>
        <v>2.4078947368421053</v>
      </c>
      <c r="L53" s="8"/>
      <c r="M53" s="9">
        <f>M47/60800*100</f>
        <v>-1.8651315789473681</v>
      </c>
    </row>
    <row r="54" spans="2:13" ht="15.75">
      <c r="B54" s="1" t="s">
        <v>181</v>
      </c>
      <c r="G54" s="49">
        <v>0</v>
      </c>
      <c r="H54" s="8"/>
      <c r="I54" s="49">
        <v>0</v>
      </c>
      <c r="K54" s="49">
        <v>0</v>
      </c>
      <c r="L54" s="8"/>
      <c r="M54" s="49">
        <v>0</v>
      </c>
    </row>
    <row r="55" spans="7:13" ht="6.75" customHeight="1">
      <c r="G55" s="9"/>
      <c r="H55" s="8"/>
      <c r="I55" s="9"/>
      <c r="K55" s="9"/>
      <c r="L55" s="8"/>
      <c r="M55" s="9"/>
    </row>
    <row r="56" spans="1:13" ht="15.75">
      <c r="A56" s="89" t="s">
        <v>182</v>
      </c>
      <c r="B56" s="89"/>
      <c r="C56" s="89"/>
      <c r="D56" s="89"/>
      <c r="E56" s="89"/>
      <c r="F56" s="89"/>
      <c r="G56" s="89"/>
      <c r="H56" s="89"/>
      <c r="I56" s="89"/>
      <c r="J56" s="89"/>
      <c r="K56" s="89"/>
      <c r="L56" s="89"/>
      <c r="M56" s="89"/>
    </row>
    <row r="57" spans="1:13" ht="15.75">
      <c r="A57" s="89" t="s">
        <v>183</v>
      </c>
      <c r="B57" s="89"/>
      <c r="C57" s="89"/>
      <c r="D57" s="89"/>
      <c r="E57" s="89"/>
      <c r="F57" s="89"/>
      <c r="G57" s="89"/>
      <c r="H57" s="89"/>
      <c r="I57" s="89"/>
      <c r="J57" s="89"/>
      <c r="K57" s="89"/>
      <c r="L57" s="89"/>
      <c r="M57" s="89"/>
    </row>
    <row r="58" ht="15.75" customHeight="1"/>
  </sheetData>
  <mergeCells count="12">
    <mergeCell ref="G11:I11"/>
    <mergeCell ref="K11:M11"/>
    <mergeCell ref="A56:M56"/>
    <mergeCell ref="A57:M57"/>
    <mergeCell ref="G9:I9"/>
    <mergeCell ref="K9:M9"/>
    <mergeCell ref="G10:I10"/>
    <mergeCell ref="K10:M10"/>
    <mergeCell ref="A2:B2"/>
    <mergeCell ref="A4:M4"/>
    <mergeCell ref="A5:M5"/>
    <mergeCell ref="A7:M7"/>
  </mergeCells>
  <printOptions/>
  <pageMargins left="0.5" right="0.5" top="0.75" bottom="0.7" header="0.5" footer="0.5"/>
  <pageSetup firstPageNumber="4" useFirstPageNumber="1" fitToHeight="0" horizontalDpi="300" verticalDpi="300" orientation="portrait" paperSize="9" scale="97"/>
</worksheet>
</file>

<file path=xl/worksheets/sheet6.xml><?xml version="1.0" encoding="utf-8"?>
<worksheet xmlns="http://schemas.openxmlformats.org/spreadsheetml/2006/main" xmlns:r="http://schemas.openxmlformats.org/officeDocument/2006/relationships">
  <dimension ref="A1:L46"/>
  <sheetViews>
    <sheetView workbookViewId="0" topLeftCell="A1">
      <selection activeCell="B27" sqref="B27"/>
    </sheetView>
  </sheetViews>
  <sheetFormatPr defaultColWidth="9.00390625" defaultRowHeight="15.75"/>
  <cols>
    <col min="1" max="1" width="2.25390625" style="1" customWidth="1"/>
    <col min="2" max="2" width="3.00390625" style="1" customWidth="1"/>
    <col min="3" max="3" width="6.375" style="1" customWidth="1"/>
    <col min="4" max="4" width="13.375" style="1" customWidth="1"/>
    <col min="5" max="5" width="10.375" style="1" customWidth="1"/>
    <col min="6" max="6" width="8.25390625" style="8" customWidth="1"/>
    <col min="7" max="7" width="2.625" style="8" customWidth="1"/>
    <col min="8" max="8" width="11.125" style="8" customWidth="1"/>
    <col min="9" max="9" width="2.625" style="8" customWidth="1"/>
    <col min="10" max="10" width="11.50390625" style="8" customWidth="1"/>
    <col min="11" max="11" width="2.625" style="8" customWidth="1"/>
    <col min="12" max="12" width="9.625" style="8" customWidth="1"/>
    <col min="13" max="16384" width="8.875" style="1" customWidth="1"/>
  </cols>
  <sheetData>
    <row r="1" spans="1:3" ht="15.75">
      <c r="A1" s="89" t="s">
        <v>184</v>
      </c>
      <c r="B1" s="89"/>
      <c r="C1" s="89"/>
    </row>
    <row r="2" spans="1:12" ht="15.75">
      <c r="A2" s="85" t="s">
        <v>185</v>
      </c>
      <c r="B2" s="85"/>
      <c r="C2" s="85"/>
      <c r="L2" s="19" t="s">
        <v>186</v>
      </c>
    </row>
    <row r="3" spans="1:3" ht="15.75">
      <c r="A3" s="18"/>
      <c r="B3" s="18"/>
      <c r="C3" s="18"/>
    </row>
    <row r="4" spans="1:3" ht="15.75">
      <c r="A4" s="18"/>
      <c r="B4" s="18"/>
      <c r="C4" s="18"/>
    </row>
    <row r="5" spans="1:12" ht="15.75">
      <c r="A5" s="75" t="str">
        <f>GIS!A4</f>
        <v>MINTYE INDUSTRIES BHD.</v>
      </c>
      <c r="B5" s="75"/>
      <c r="C5" s="75"/>
      <c r="D5" s="75"/>
      <c r="E5" s="75"/>
      <c r="F5" s="75"/>
      <c r="G5" s="75"/>
      <c r="H5" s="75"/>
      <c r="I5" s="75"/>
      <c r="J5" s="75"/>
      <c r="K5" s="75"/>
      <c r="L5" s="75"/>
    </row>
    <row r="6" spans="1:12" ht="15.75">
      <c r="A6" s="76" t="s">
        <v>187</v>
      </c>
      <c r="B6" s="76"/>
      <c r="C6" s="76"/>
      <c r="D6" s="76"/>
      <c r="E6" s="76"/>
      <c r="F6" s="76"/>
      <c r="G6" s="76"/>
      <c r="H6" s="76"/>
      <c r="I6" s="76"/>
      <c r="J6" s="76"/>
      <c r="K6" s="76"/>
      <c r="L6" s="76"/>
    </row>
    <row r="8" spans="1:12" ht="15.75">
      <c r="A8" s="77" t="s">
        <v>188</v>
      </c>
      <c r="B8" s="77"/>
      <c r="C8" s="77"/>
      <c r="D8" s="77"/>
      <c r="E8" s="77"/>
      <c r="F8" s="77"/>
      <c r="G8" s="77"/>
      <c r="H8" s="77"/>
      <c r="I8" s="77"/>
      <c r="J8" s="77"/>
      <c r="K8" s="77"/>
      <c r="L8" s="77"/>
    </row>
    <row r="10" ht="15.75">
      <c r="H10" s="27" t="s">
        <v>189</v>
      </c>
    </row>
    <row r="11" spans="1:10" ht="15.75">
      <c r="A11" s="13"/>
      <c r="B11" s="13"/>
      <c r="H11" s="27" t="s">
        <v>190</v>
      </c>
      <c r="J11" s="28" t="s">
        <v>191</v>
      </c>
    </row>
    <row r="12" spans="1:10" ht="15.75">
      <c r="A12" s="13"/>
      <c r="B12" s="13"/>
      <c r="H12" s="27"/>
      <c r="J12" s="28"/>
    </row>
    <row r="13" spans="6:10" ht="15.75">
      <c r="F13" s="27" t="s">
        <v>192</v>
      </c>
      <c r="H13" s="27" t="s">
        <v>193</v>
      </c>
      <c r="J13" s="28" t="s">
        <v>194</v>
      </c>
    </row>
    <row r="14" spans="1:12" ht="15.75">
      <c r="A14" s="50" t="s">
        <v>195</v>
      </c>
      <c r="F14" s="26" t="s">
        <v>196</v>
      </c>
      <c r="G14" s="51"/>
      <c r="H14" s="26" t="s">
        <v>197</v>
      </c>
      <c r="I14" s="51"/>
      <c r="J14" s="26" t="s">
        <v>198</v>
      </c>
      <c r="K14" s="51"/>
      <c r="L14" s="26" t="s">
        <v>199</v>
      </c>
    </row>
    <row r="15" spans="5:12" ht="15.75">
      <c r="E15" s="4"/>
      <c r="F15" s="27" t="s">
        <v>200</v>
      </c>
      <c r="H15" s="27" t="s">
        <v>201</v>
      </c>
      <c r="J15" s="27" t="s">
        <v>202</v>
      </c>
      <c r="L15" s="27" t="s">
        <v>203</v>
      </c>
    </row>
    <row r="16" spans="5:12" ht="15.75">
      <c r="E16" s="4"/>
      <c r="F16" s="27"/>
      <c r="H16" s="27"/>
      <c r="J16" s="27"/>
      <c r="L16" s="27"/>
    </row>
    <row r="17" spans="1:12" ht="15.75">
      <c r="A17" s="50" t="s">
        <v>204</v>
      </c>
      <c r="F17" s="52"/>
      <c r="H17" s="27"/>
      <c r="J17" s="27"/>
      <c r="L17" s="27"/>
    </row>
    <row r="18" spans="2:6" ht="15.75">
      <c r="B18" s="50" t="s">
        <v>205</v>
      </c>
      <c r="F18" s="52"/>
    </row>
    <row r="19" spans="2:6" ht="15.75">
      <c r="B19" s="50"/>
      <c r="F19" s="52"/>
    </row>
    <row r="20" spans="1:12" ht="15.75">
      <c r="A20" s="13" t="s">
        <v>206</v>
      </c>
      <c r="B20" s="42"/>
      <c r="F20" s="8">
        <v>60800</v>
      </c>
      <c r="H20" s="8">
        <v>789</v>
      </c>
      <c r="J20" s="8">
        <v>30361</v>
      </c>
      <c r="L20" s="8">
        <f>SUM(F20:J20)</f>
        <v>91950</v>
      </c>
    </row>
    <row r="21" spans="1:2" ht="15.75">
      <c r="A21" s="13"/>
      <c r="B21" s="41"/>
    </row>
    <row r="22" spans="1:12" ht="15.75">
      <c r="A22" s="41" t="s">
        <v>207</v>
      </c>
      <c r="B22" s="41"/>
      <c r="F22" s="40">
        <v>0</v>
      </c>
      <c r="H22" s="40">
        <v>0</v>
      </c>
      <c r="J22" s="40">
        <f>GIS!K47</f>
        <v>1464</v>
      </c>
      <c r="L22" s="8">
        <f>SUM(F22:J22)</f>
        <v>1464</v>
      </c>
    </row>
    <row r="23" ht="15.75" customHeight="1">
      <c r="L23" s="45"/>
    </row>
    <row r="24" spans="1:12" ht="15.75">
      <c r="A24" s="13" t="s">
        <v>208</v>
      </c>
      <c r="B24" s="13"/>
      <c r="F24" s="46">
        <f>SUM(F20:F22)</f>
        <v>60800</v>
      </c>
      <c r="H24" s="46">
        <f>SUM(H20:H22)</f>
        <v>789</v>
      </c>
      <c r="J24" s="46">
        <f>SUM(J20:J22)</f>
        <v>31825</v>
      </c>
      <c r="L24" s="46">
        <f>SUM(L20:L22)</f>
        <v>93414</v>
      </c>
    </row>
    <row r="27" ht="15.75">
      <c r="A27" s="50" t="s">
        <v>209</v>
      </c>
    </row>
    <row r="28" ht="15.75">
      <c r="B28" s="50" t="s">
        <v>210</v>
      </c>
    </row>
    <row r="29" ht="15.75">
      <c r="B29" s="50"/>
    </row>
    <row r="30" spans="1:12" ht="15.75">
      <c r="A30" s="13" t="s">
        <v>211</v>
      </c>
      <c r="B30" s="42"/>
      <c r="F30" s="8">
        <v>60800</v>
      </c>
      <c r="H30" s="8">
        <v>789</v>
      </c>
      <c r="J30" s="8">
        <v>27826</v>
      </c>
      <c r="L30" s="8">
        <f>SUM(F30:J30)</f>
        <v>89415</v>
      </c>
    </row>
    <row r="31" spans="1:2" ht="15.75">
      <c r="A31" s="13"/>
      <c r="B31" s="41"/>
    </row>
    <row r="32" spans="1:12" ht="15.75">
      <c r="A32" s="41" t="s">
        <v>212</v>
      </c>
      <c r="B32" s="41"/>
      <c r="F32" s="40">
        <v>0</v>
      </c>
      <c r="H32" s="40">
        <v>0</v>
      </c>
      <c r="J32" s="40">
        <f>GIS!M47</f>
        <v>-1134</v>
      </c>
      <c r="L32" s="40">
        <f>SUM(F32:J32)</f>
        <v>-1134</v>
      </c>
    </row>
    <row r="33" spans="1:2" ht="15.75" customHeight="1">
      <c r="A33" s="41"/>
      <c r="B33" s="41"/>
    </row>
    <row r="34" spans="1:12" ht="15.75">
      <c r="A34" s="13" t="s">
        <v>213</v>
      </c>
      <c r="B34" s="13"/>
      <c r="F34" s="46">
        <f>SUM(F30:F32)</f>
        <v>60800</v>
      </c>
      <c r="H34" s="46">
        <f>SUM(H30:H32)</f>
        <v>789</v>
      </c>
      <c r="J34" s="46">
        <f>SUM(J30:J32)</f>
        <v>26692</v>
      </c>
      <c r="L34" s="46">
        <f>SUM(L30:L32)</f>
        <v>88281</v>
      </c>
    </row>
    <row r="45" spans="1:12" ht="15.75">
      <c r="A45" s="89" t="s">
        <v>214</v>
      </c>
      <c r="B45" s="89"/>
      <c r="C45" s="89"/>
      <c r="D45" s="89"/>
      <c r="E45" s="89"/>
      <c r="F45" s="89"/>
      <c r="G45" s="89"/>
      <c r="H45" s="89"/>
      <c r="I45" s="89"/>
      <c r="J45" s="89"/>
      <c r="K45" s="89"/>
      <c r="L45" s="89"/>
    </row>
    <row r="46" spans="1:12" ht="15.75">
      <c r="A46" s="89" t="s">
        <v>215</v>
      </c>
      <c r="B46" s="89"/>
      <c r="C46" s="89"/>
      <c r="D46" s="89"/>
      <c r="E46" s="89"/>
      <c r="F46" s="89"/>
      <c r="G46" s="89"/>
      <c r="H46" s="89"/>
      <c r="I46" s="89"/>
      <c r="J46" s="89"/>
      <c r="K46" s="89"/>
      <c r="L46" s="89"/>
    </row>
  </sheetData>
  <mergeCells count="7">
    <mergeCell ref="A8:L8"/>
    <mergeCell ref="A45:L45"/>
    <mergeCell ref="A46:L46"/>
    <mergeCell ref="A1:C1"/>
    <mergeCell ref="A2:C2"/>
    <mergeCell ref="A5:L5"/>
    <mergeCell ref="A6:L6"/>
  </mergeCells>
  <printOptions/>
  <pageMargins left="0.5" right="0.5" top="0.75" bottom="0.75" header="0.5" footer="0.5"/>
  <pageSetup firstPageNumber="5" useFirstPageNumber="1" fitToHeight="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I53"/>
  <sheetViews>
    <sheetView workbookViewId="0" topLeftCell="A1">
      <selection activeCell="A55" sqref="A55"/>
    </sheetView>
  </sheetViews>
  <sheetFormatPr defaultColWidth="9.00390625" defaultRowHeight="15.75"/>
  <cols>
    <col min="1" max="1" width="2.875" style="1" customWidth="1"/>
    <col min="2" max="2" width="2.75390625" style="1" customWidth="1"/>
    <col min="3" max="3" width="5.75390625" style="1" customWidth="1"/>
    <col min="4" max="4" width="23.25390625" style="1" customWidth="1"/>
    <col min="5" max="5" width="23.00390625" style="1" customWidth="1"/>
    <col min="6" max="6" width="10.50390625" style="1" customWidth="1"/>
    <col min="7" max="7" width="2.625" style="1" customWidth="1"/>
    <col min="8" max="8" width="10.625" style="1" customWidth="1"/>
    <col min="9" max="16384" width="8.75390625" style="1" customWidth="1"/>
  </cols>
  <sheetData>
    <row r="1" spans="1:3" ht="15.75">
      <c r="A1" s="89" t="s">
        <v>216</v>
      </c>
      <c r="B1" s="89"/>
      <c r="C1" s="89"/>
    </row>
    <row r="2" spans="1:8" ht="15.75">
      <c r="A2" s="85" t="s">
        <v>217</v>
      </c>
      <c r="B2" s="85"/>
      <c r="C2" s="85"/>
      <c r="H2" s="14" t="s">
        <v>218</v>
      </c>
    </row>
    <row r="3" spans="1:8" ht="12.75" customHeight="1">
      <c r="A3" s="18"/>
      <c r="B3" s="18"/>
      <c r="C3" s="18"/>
      <c r="H3" s="14"/>
    </row>
    <row r="4" spans="1:8" ht="15.75">
      <c r="A4" s="75" t="str">
        <f>SES!A5</f>
        <v>MINTYE INDUSTRIES BHD.</v>
      </c>
      <c r="B4" s="75"/>
      <c r="C4" s="75"/>
      <c r="D4" s="75"/>
      <c r="E4" s="75"/>
      <c r="F4" s="75"/>
      <c r="G4" s="75"/>
      <c r="H4" s="75"/>
    </row>
    <row r="5" spans="1:8" ht="15.75">
      <c r="A5" s="76" t="s">
        <v>219</v>
      </c>
      <c r="B5" s="76"/>
      <c r="C5" s="76"/>
      <c r="D5" s="76"/>
      <c r="E5" s="76"/>
      <c r="F5" s="76"/>
      <c r="G5" s="76"/>
      <c r="H5" s="76"/>
    </row>
    <row r="6" spans="1:8" ht="11.25" customHeight="1">
      <c r="A6" s="3"/>
      <c r="B6" s="3"/>
      <c r="C6" s="3"/>
      <c r="D6" s="3"/>
      <c r="E6" s="3"/>
      <c r="F6" s="3"/>
      <c r="G6" s="3"/>
      <c r="H6" s="3"/>
    </row>
    <row r="7" spans="1:8" ht="15.75">
      <c r="A7" s="77" t="s">
        <v>220</v>
      </c>
      <c r="B7" s="77"/>
      <c r="C7" s="77"/>
      <c r="D7" s="77"/>
      <c r="E7" s="77"/>
      <c r="F7" s="77"/>
      <c r="G7" s="77"/>
      <c r="H7" s="77"/>
    </row>
    <row r="8" spans="1:8" ht="15" customHeight="1">
      <c r="A8" s="4"/>
      <c r="B8" s="4"/>
      <c r="C8" s="4"/>
      <c r="D8" s="4"/>
      <c r="E8" s="4"/>
      <c r="F8" s="77"/>
      <c r="G8" s="77"/>
      <c r="H8" s="77"/>
    </row>
    <row r="9" spans="1:8" ht="15" customHeight="1">
      <c r="A9" s="4"/>
      <c r="B9" s="4"/>
      <c r="C9" s="4"/>
      <c r="D9" s="4"/>
      <c r="E9" s="4"/>
      <c r="F9" s="77" t="s">
        <v>221</v>
      </c>
      <c r="G9" s="77"/>
      <c r="H9" s="77"/>
    </row>
    <row r="10" spans="1:8" ht="15" customHeight="1">
      <c r="A10" s="4"/>
      <c r="B10" s="4"/>
      <c r="C10" s="4"/>
      <c r="D10" s="4"/>
      <c r="E10" s="4"/>
      <c r="F10" s="77" t="s">
        <v>222</v>
      </c>
      <c r="G10" s="77"/>
      <c r="H10" s="77"/>
    </row>
    <row r="11" spans="1:8" ht="15" customHeight="1">
      <c r="A11" s="50"/>
      <c r="B11" s="6"/>
      <c r="C11" s="6"/>
      <c r="D11" s="6"/>
      <c r="E11" s="6"/>
      <c r="F11" s="90" t="s">
        <v>223</v>
      </c>
      <c r="G11" s="90"/>
      <c r="H11" s="90"/>
    </row>
    <row r="12" spans="1:8" ht="15.75">
      <c r="A12" s="50"/>
      <c r="B12" s="6"/>
      <c r="C12" s="6"/>
      <c r="D12" s="6"/>
      <c r="E12" s="6"/>
      <c r="F12" s="2">
        <v>2005</v>
      </c>
      <c r="G12" s="2"/>
      <c r="H12" s="2">
        <v>2004</v>
      </c>
    </row>
    <row r="13" spans="1:8" ht="14.25" customHeight="1">
      <c r="A13" s="6"/>
      <c r="B13" s="6"/>
      <c r="C13" s="6"/>
      <c r="D13" s="6"/>
      <c r="E13" s="6"/>
      <c r="F13" s="4" t="s">
        <v>224</v>
      </c>
      <c r="G13" s="4"/>
      <c r="H13" s="4" t="s">
        <v>225</v>
      </c>
    </row>
    <row r="14" ht="15.75">
      <c r="A14" s="13" t="s">
        <v>226</v>
      </c>
    </row>
    <row r="15" spans="2:8" ht="15.75">
      <c r="B15" s="1" t="s">
        <v>227</v>
      </c>
      <c r="H15" s="8"/>
    </row>
    <row r="16" spans="3:8" ht="15.75">
      <c r="C16" s="1" t="s">
        <v>228</v>
      </c>
      <c r="H16" s="8"/>
    </row>
    <row r="17" spans="3:8" ht="15.75">
      <c r="C17" s="1" t="s">
        <v>229</v>
      </c>
      <c r="F17" s="8">
        <v>1837</v>
      </c>
      <c r="G17" s="8"/>
      <c r="H17" s="8">
        <v>3478</v>
      </c>
    </row>
    <row r="18" spans="3:8" ht="15.75">
      <c r="C18" s="1" t="s">
        <v>230</v>
      </c>
      <c r="F18" s="8"/>
      <c r="G18" s="8"/>
      <c r="H18" s="8"/>
    </row>
    <row r="19" spans="3:8" ht="15.75">
      <c r="C19" s="1" t="s">
        <v>231</v>
      </c>
      <c r="F19" s="8">
        <v>14</v>
      </c>
      <c r="G19" s="8"/>
      <c r="H19" s="8">
        <v>14</v>
      </c>
    </row>
    <row r="20" spans="3:8" ht="15.75">
      <c r="C20" s="1" t="s">
        <v>232</v>
      </c>
      <c r="F20" s="40">
        <v>173</v>
      </c>
      <c r="G20" s="8"/>
      <c r="H20" s="40">
        <v>161</v>
      </c>
    </row>
    <row r="21" spans="6:8" ht="13.5" customHeight="1">
      <c r="F21" s="8"/>
      <c r="G21" s="8"/>
      <c r="H21" s="8"/>
    </row>
    <row r="22" spans="3:8" ht="15.75">
      <c r="C22" s="1" t="s">
        <v>233</v>
      </c>
      <c r="F22" s="8">
        <f>F17+F19+F20</f>
        <v>2024</v>
      </c>
      <c r="G22" s="8"/>
      <c r="H22" s="8">
        <f>H17+H19+H20</f>
        <v>3653</v>
      </c>
    </row>
    <row r="23" spans="6:8" ht="14.25" customHeight="1">
      <c r="F23" s="8"/>
      <c r="G23" s="8"/>
      <c r="H23" s="8"/>
    </row>
    <row r="24" spans="3:8" ht="15.75">
      <c r="C24" s="1" t="s">
        <v>234</v>
      </c>
      <c r="F24" s="40">
        <v>-12</v>
      </c>
      <c r="G24" s="8"/>
      <c r="H24" s="40">
        <v>-3</v>
      </c>
    </row>
    <row r="25" spans="6:8" ht="4.5" customHeight="1">
      <c r="F25" s="8"/>
      <c r="G25" s="8"/>
      <c r="H25" s="8"/>
    </row>
    <row r="26" spans="3:8" ht="15.75">
      <c r="C26" s="1" t="s">
        <v>235</v>
      </c>
      <c r="F26" s="8">
        <f>F22+F24</f>
        <v>2012</v>
      </c>
      <c r="G26" s="8"/>
      <c r="H26" s="8">
        <f>H22+H24</f>
        <v>3650</v>
      </c>
    </row>
    <row r="27" spans="6:8" ht="9" customHeight="1">
      <c r="F27" s="8"/>
      <c r="G27" s="8"/>
      <c r="H27" s="8"/>
    </row>
    <row r="28" spans="2:8" ht="15.75">
      <c r="B28" s="1" t="s">
        <v>236</v>
      </c>
      <c r="F28" s="40">
        <v>-493</v>
      </c>
      <c r="G28" s="8"/>
      <c r="H28" s="40">
        <v>-94</v>
      </c>
    </row>
    <row r="29" ht="8.25" customHeight="1">
      <c r="H29" s="8"/>
    </row>
    <row r="30" spans="4:9" ht="15.75">
      <c r="D30" s="13" t="s">
        <v>237</v>
      </c>
      <c r="F30" s="40">
        <f>SUM(F26:F28)</f>
        <v>1519</v>
      </c>
      <c r="G30" s="8"/>
      <c r="H30" s="40">
        <f>SUM(H26:H28)</f>
        <v>3556</v>
      </c>
      <c r="I30" s="44"/>
    </row>
    <row r="31" spans="4:9" ht="13.5" customHeight="1">
      <c r="D31" s="13"/>
      <c r="F31" s="8"/>
      <c r="G31" s="8"/>
      <c r="H31" s="8"/>
      <c r="I31" s="44"/>
    </row>
    <row r="32" spans="1:8" ht="15.75">
      <c r="A32" s="13" t="s">
        <v>238</v>
      </c>
      <c r="F32" s="8"/>
      <c r="G32" s="8"/>
      <c r="H32" s="8"/>
    </row>
    <row r="33" spans="1:8" ht="15.75">
      <c r="A33" s="13"/>
      <c r="B33" s="53" t="s">
        <v>239</v>
      </c>
      <c r="F33" s="8">
        <v>0</v>
      </c>
      <c r="G33" s="8"/>
      <c r="H33" s="8">
        <v>-350</v>
      </c>
    </row>
    <row r="34" spans="2:8" ht="15.75">
      <c r="B34" s="1" t="s">
        <v>240</v>
      </c>
      <c r="F34" s="17">
        <v>-968</v>
      </c>
      <c r="G34" s="17"/>
      <c r="H34" s="8">
        <v>-911</v>
      </c>
    </row>
    <row r="35" spans="2:8" ht="15.75">
      <c r="B35" s="1" t="s">
        <v>241</v>
      </c>
      <c r="F35" s="17">
        <v>-676</v>
      </c>
      <c r="G35" s="17"/>
      <c r="H35" s="8">
        <v>-141</v>
      </c>
    </row>
    <row r="36" spans="2:8" ht="15.75">
      <c r="B36" s="1" t="s">
        <v>242</v>
      </c>
      <c r="F36" s="40">
        <v>30</v>
      </c>
      <c r="G36" s="8"/>
      <c r="H36" s="40">
        <v>0</v>
      </c>
    </row>
    <row r="37" spans="4:8" ht="8.25" customHeight="1">
      <c r="D37" s="13"/>
      <c r="F37" s="8"/>
      <c r="G37" s="8"/>
      <c r="H37" s="8"/>
    </row>
    <row r="38" spans="4:9" ht="15.75">
      <c r="D38" s="13" t="s">
        <v>243</v>
      </c>
      <c r="F38" s="40">
        <f>SUM(F33:F37)</f>
        <v>-1614</v>
      </c>
      <c r="G38" s="8"/>
      <c r="H38" s="40">
        <f>SUM(H33:H37)</f>
        <v>-1402</v>
      </c>
      <c r="I38" s="44"/>
    </row>
    <row r="39" spans="4:8" ht="15.75">
      <c r="D39" s="13"/>
      <c r="F39" s="8"/>
      <c r="G39" s="8"/>
      <c r="H39" s="8"/>
    </row>
    <row r="40" spans="1:8" ht="15.75">
      <c r="A40" s="13" t="s">
        <v>244</v>
      </c>
      <c r="H40" s="8"/>
    </row>
    <row r="41" spans="2:8" ht="15.75">
      <c r="B41" s="1" t="s">
        <v>245</v>
      </c>
      <c r="F41" s="8">
        <f>F30+F38</f>
        <v>-95</v>
      </c>
      <c r="G41" s="8"/>
      <c r="H41" s="8">
        <f>H30+H38</f>
        <v>2154</v>
      </c>
    </row>
    <row r="42" spans="6:8" ht="7.5" customHeight="1">
      <c r="F42" s="8"/>
      <c r="G42" s="8"/>
      <c r="H42" s="8"/>
    </row>
    <row r="43" spans="2:8" ht="15.75" customHeight="1">
      <c r="B43" s="1" t="s">
        <v>246</v>
      </c>
      <c r="F43" s="40">
        <v>3</v>
      </c>
      <c r="G43" s="8"/>
      <c r="H43" s="40">
        <v>2</v>
      </c>
    </row>
    <row r="44" spans="6:8" ht="7.5" customHeight="1">
      <c r="F44" s="8"/>
      <c r="G44" s="8"/>
      <c r="H44" s="8"/>
    </row>
    <row r="45" spans="2:8" ht="15.75">
      <c r="B45" s="1" t="s">
        <v>247</v>
      </c>
      <c r="F45" s="8">
        <f>F41+F43</f>
        <v>-92</v>
      </c>
      <c r="H45" s="8">
        <f>H41+H43</f>
        <v>2156</v>
      </c>
    </row>
    <row r="46" spans="6:8" ht="7.5" customHeight="1">
      <c r="F46" s="8"/>
      <c r="H46" s="8"/>
    </row>
    <row r="47" spans="2:8" ht="15.75">
      <c r="B47" s="1" t="s">
        <v>248</v>
      </c>
      <c r="F47" s="54">
        <v>24426</v>
      </c>
      <c r="H47" s="40">
        <v>23463</v>
      </c>
    </row>
    <row r="48" spans="6:8" ht="15.75" customHeight="1">
      <c r="F48" s="8"/>
      <c r="G48" s="8"/>
      <c r="H48" s="8"/>
    </row>
    <row r="49" spans="2:8" ht="15.75">
      <c r="B49" s="1" t="s">
        <v>249</v>
      </c>
      <c r="F49" s="46">
        <f>F45+F47</f>
        <v>24334</v>
      </c>
      <c r="G49" s="8"/>
      <c r="H49" s="46">
        <f>H45+H47</f>
        <v>25619</v>
      </c>
    </row>
    <row r="50" spans="6:8" ht="13.5" customHeight="1">
      <c r="F50" s="8"/>
      <c r="G50" s="8"/>
      <c r="H50" s="8"/>
    </row>
    <row r="51" spans="6:8" ht="13.5" customHeight="1">
      <c r="F51" s="8"/>
      <c r="G51" s="8"/>
      <c r="H51" s="8"/>
    </row>
    <row r="52" spans="1:8" ht="15.75">
      <c r="A52" s="89" t="s">
        <v>250</v>
      </c>
      <c r="B52" s="89"/>
      <c r="C52" s="89"/>
      <c r="D52" s="89"/>
      <c r="E52" s="89"/>
      <c r="F52" s="89"/>
      <c r="G52" s="89"/>
      <c r="H52" s="89"/>
    </row>
    <row r="53" spans="1:8" ht="15" customHeight="1">
      <c r="A53" s="89" t="s">
        <v>251</v>
      </c>
      <c r="B53" s="89"/>
      <c r="C53" s="89"/>
      <c r="D53" s="89"/>
      <c r="E53" s="89"/>
      <c r="F53" s="89"/>
      <c r="G53" s="89"/>
      <c r="H53" s="89"/>
    </row>
  </sheetData>
  <mergeCells count="11">
    <mergeCell ref="F11:H11"/>
    <mergeCell ref="A52:H52"/>
    <mergeCell ref="A53:H53"/>
    <mergeCell ref="A7:H7"/>
    <mergeCell ref="F8:H8"/>
    <mergeCell ref="F9:H9"/>
    <mergeCell ref="F10:H10"/>
    <mergeCell ref="A1:C1"/>
    <mergeCell ref="A2:C2"/>
    <mergeCell ref="A4:H4"/>
    <mergeCell ref="A5:H5"/>
  </mergeCells>
  <printOptions/>
  <pageMargins left="0.5" right="0.5" top="0.75" bottom="0.75" header="0.5" footer="0.5"/>
  <pageSetup firstPageNumber="6" useFirstPageNumber="1" fitToHeight="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O442"/>
  <sheetViews>
    <sheetView workbookViewId="0" topLeftCell="A1">
      <selection activeCell="B421" sqref="B421"/>
    </sheetView>
  </sheetViews>
  <sheetFormatPr defaultColWidth="9.00390625" defaultRowHeight="15.75" outlineLevelRow="1"/>
  <cols>
    <col min="1" max="1" width="4.875" style="15" customWidth="1"/>
    <col min="2" max="2" width="3.75390625" style="15" customWidth="1"/>
    <col min="3" max="3" width="4.00390625" style="15" customWidth="1"/>
    <col min="4" max="4" width="4.25390625" style="15" customWidth="1"/>
    <col min="5" max="5" width="9.75390625" style="15" customWidth="1"/>
    <col min="6" max="6" width="8.25390625" style="15" customWidth="1"/>
    <col min="7" max="7" width="3.75390625" style="15" customWidth="1"/>
    <col min="8" max="8" width="11.75390625" style="15" customWidth="1"/>
    <col min="9" max="9" width="0.5" style="15" customWidth="1"/>
    <col min="10" max="10" width="11.00390625" style="15" customWidth="1"/>
    <col min="11" max="11" width="0.5" style="15" customWidth="1"/>
    <col min="12" max="12" width="11.875" style="15" customWidth="1"/>
    <col min="13" max="13" width="0.5" style="15" customWidth="1"/>
    <col min="14" max="14" width="11.50390625" style="15" customWidth="1"/>
    <col min="15" max="16384" width="8.875" style="15" customWidth="1"/>
  </cols>
  <sheetData>
    <row r="1" spans="1:3" ht="15.75" customHeight="1">
      <c r="A1" s="91" t="s">
        <v>252</v>
      </c>
      <c r="B1" s="91"/>
      <c r="C1" s="91"/>
    </row>
    <row r="2" spans="1:14" ht="15.75" customHeight="1">
      <c r="A2" s="92" t="s">
        <v>253</v>
      </c>
      <c r="B2" s="92"/>
      <c r="C2" s="92"/>
      <c r="N2" s="56" t="s">
        <v>254</v>
      </c>
    </row>
    <row r="3" spans="1:3" ht="15.75" customHeight="1">
      <c r="A3" s="55"/>
      <c r="B3" s="55"/>
      <c r="C3" s="55"/>
    </row>
    <row r="4" spans="1:3" ht="15.75" customHeight="1">
      <c r="A4" s="55"/>
      <c r="B4" s="55"/>
      <c r="C4" s="55"/>
    </row>
    <row r="5" spans="1:14" ht="15.75" customHeight="1">
      <c r="A5" s="75" t="str">
        <f>GCFS!A4</f>
        <v>MINTYE INDUSTRIES BHD.</v>
      </c>
      <c r="B5" s="75"/>
      <c r="C5" s="75"/>
      <c r="D5" s="75"/>
      <c r="E5" s="75"/>
      <c r="F5" s="75"/>
      <c r="G5" s="75"/>
      <c r="H5" s="75"/>
      <c r="I5" s="75"/>
      <c r="J5" s="75"/>
      <c r="K5" s="75"/>
      <c r="L5" s="75"/>
      <c r="M5" s="75"/>
      <c r="N5" s="75"/>
    </row>
    <row r="6" spans="1:14" ht="15.75" customHeight="1">
      <c r="A6" s="91" t="s">
        <v>255</v>
      </c>
      <c r="B6" s="91"/>
      <c r="C6" s="91"/>
      <c r="D6" s="91"/>
      <c r="E6" s="91"/>
      <c r="F6" s="91"/>
      <c r="G6" s="91"/>
      <c r="H6" s="91"/>
      <c r="I6" s="91"/>
      <c r="J6" s="91"/>
      <c r="K6" s="91"/>
      <c r="L6" s="91"/>
      <c r="M6" s="91"/>
      <c r="N6" s="91"/>
    </row>
    <row r="7" spans="1:14" ht="15.75" customHeight="1">
      <c r="A7" s="55"/>
      <c r="B7" s="55"/>
      <c r="C7" s="55"/>
      <c r="D7" s="55"/>
      <c r="E7" s="55"/>
      <c r="F7" s="55"/>
      <c r="G7" s="55"/>
      <c r="H7" s="55"/>
      <c r="I7" s="55"/>
      <c r="J7" s="55"/>
      <c r="K7" s="55"/>
      <c r="L7" s="55"/>
      <c r="M7" s="55"/>
      <c r="N7" s="55"/>
    </row>
    <row r="8" spans="1:14" ht="15.75" customHeight="1">
      <c r="A8" s="77" t="s">
        <v>256</v>
      </c>
      <c r="B8" s="77"/>
      <c r="C8" s="77"/>
      <c r="D8" s="77"/>
      <c r="E8" s="77"/>
      <c r="F8" s="77"/>
      <c r="G8" s="77"/>
      <c r="H8" s="77"/>
      <c r="I8" s="77"/>
      <c r="J8" s="77"/>
      <c r="K8" s="77"/>
      <c r="L8" s="77"/>
      <c r="M8" s="77"/>
      <c r="N8" s="77"/>
    </row>
    <row r="9" spans="1:14" ht="15.75" customHeight="1">
      <c r="A9" s="93" t="s">
        <v>257</v>
      </c>
      <c r="B9" s="93"/>
      <c r="C9" s="93"/>
      <c r="D9" s="93"/>
      <c r="E9" s="93"/>
      <c r="F9" s="93"/>
      <c r="G9" s="93"/>
      <c r="H9" s="93"/>
      <c r="I9" s="93"/>
      <c r="J9" s="93"/>
      <c r="K9" s="93"/>
      <c r="L9" s="93"/>
      <c r="M9" s="93"/>
      <c r="N9" s="93"/>
    </row>
    <row r="10" spans="1:14" ht="15.75" customHeight="1">
      <c r="A10" s="6"/>
      <c r="B10" s="6"/>
      <c r="C10" s="6"/>
      <c r="D10" s="6"/>
      <c r="E10" s="6"/>
      <c r="F10" s="6"/>
      <c r="G10" s="6"/>
      <c r="H10" s="6"/>
      <c r="I10" s="6"/>
      <c r="J10" s="6"/>
      <c r="K10" s="6"/>
      <c r="L10" s="6"/>
      <c r="M10" s="6"/>
      <c r="N10" s="6"/>
    </row>
    <row r="11" spans="1:14" ht="15.75" customHeight="1">
      <c r="A11" s="50" t="s">
        <v>258</v>
      </c>
      <c r="C11" s="50"/>
      <c r="L11" s="55"/>
      <c r="M11" s="55"/>
      <c r="N11" s="55"/>
    </row>
    <row r="12" spans="1:14" ht="15.75" customHeight="1">
      <c r="A12" s="94" t="s">
        <v>259</v>
      </c>
      <c r="B12" s="94"/>
      <c r="C12" s="94"/>
      <c r="D12" s="94"/>
      <c r="E12" s="94"/>
      <c r="F12" s="94"/>
      <c r="G12" s="94"/>
      <c r="H12" s="94"/>
      <c r="I12" s="94"/>
      <c r="J12" s="94"/>
      <c r="K12" s="94"/>
      <c r="L12" s="94"/>
      <c r="M12" s="94"/>
      <c r="N12" s="94"/>
    </row>
    <row r="13" spans="1:14" ht="15.75" customHeight="1">
      <c r="A13" s="94"/>
      <c r="B13" s="94"/>
      <c r="C13" s="94"/>
      <c r="D13" s="94"/>
      <c r="E13" s="94"/>
      <c r="F13" s="94"/>
      <c r="G13" s="94"/>
      <c r="H13" s="94"/>
      <c r="I13" s="94"/>
      <c r="J13" s="94"/>
      <c r="K13" s="94"/>
      <c r="L13" s="94"/>
      <c r="M13" s="94"/>
      <c r="N13" s="94"/>
    </row>
    <row r="14" spans="1:14" ht="15.75" customHeight="1">
      <c r="A14" s="94"/>
      <c r="B14" s="94"/>
      <c r="C14" s="94"/>
      <c r="D14" s="94"/>
      <c r="E14" s="94"/>
      <c r="F14" s="94"/>
      <c r="G14" s="94"/>
      <c r="H14" s="94"/>
      <c r="I14" s="94"/>
      <c r="J14" s="94"/>
      <c r="K14" s="94"/>
      <c r="L14" s="94"/>
      <c r="M14" s="94"/>
      <c r="N14" s="94"/>
    </row>
    <row r="15" spans="2:14" ht="15.75" customHeight="1">
      <c r="B15" s="57"/>
      <c r="C15" s="57"/>
      <c r="D15" s="57"/>
      <c r="E15" s="57"/>
      <c r="F15" s="57"/>
      <c r="G15" s="57"/>
      <c r="H15" s="57"/>
      <c r="I15" s="57"/>
      <c r="J15" s="57"/>
      <c r="K15" s="57"/>
      <c r="L15" s="57"/>
      <c r="M15" s="57"/>
      <c r="N15" s="57"/>
    </row>
    <row r="16" spans="2:14" ht="15.75" customHeight="1">
      <c r="B16" s="57"/>
      <c r="C16" s="57"/>
      <c r="D16" s="57"/>
      <c r="E16" s="57"/>
      <c r="F16" s="57"/>
      <c r="G16" s="57"/>
      <c r="H16" s="57"/>
      <c r="I16" s="57"/>
      <c r="J16" s="57"/>
      <c r="K16" s="57"/>
      <c r="L16" s="57"/>
      <c r="M16" s="57"/>
      <c r="N16" s="57"/>
    </row>
    <row r="17" spans="1:14" ht="15.75" customHeight="1">
      <c r="A17" s="58" t="s">
        <v>260</v>
      </c>
      <c r="B17" s="57"/>
      <c r="C17" s="57"/>
      <c r="D17" s="57"/>
      <c r="E17" s="57"/>
      <c r="F17" s="57"/>
      <c r="G17" s="57"/>
      <c r="H17" s="57"/>
      <c r="I17" s="57"/>
      <c r="J17" s="57"/>
      <c r="K17" s="57"/>
      <c r="L17" s="57"/>
      <c r="M17" s="57"/>
      <c r="N17" s="57"/>
    </row>
    <row r="18" spans="1:14" ht="15.75" customHeight="1">
      <c r="A18" s="58"/>
      <c r="B18" s="57"/>
      <c r="C18" s="57"/>
      <c r="D18" s="57"/>
      <c r="E18" s="57"/>
      <c r="F18" s="57"/>
      <c r="G18" s="57"/>
      <c r="H18" s="57"/>
      <c r="I18" s="57"/>
      <c r="J18" s="57"/>
      <c r="K18" s="57"/>
      <c r="L18" s="57"/>
      <c r="M18" s="57"/>
      <c r="N18" s="57"/>
    </row>
    <row r="19" spans="1:14" ht="15.75" customHeight="1">
      <c r="A19" s="15" t="s">
        <v>261</v>
      </c>
      <c r="B19" s="58" t="s">
        <v>262</v>
      </c>
      <c r="C19" s="57"/>
      <c r="D19" s="57"/>
      <c r="E19" s="57"/>
      <c r="F19" s="57"/>
      <c r="G19" s="57"/>
      <c r="H19" s="57"/>
      <c r="I19" s="57"/>
      <c r="J19" s="57"/>
      <c r="K19" s="57"/>
      <c r="L19" s="57"/>
      <c r="M19" s="57"/>
      <c r="N19" s="57"/>
    </row>
    <row r="20" spans="2:14" ht="15.75" customHeight="1">
      <c r="B20" s="94" t="s">
        <v>263</v>
      </c>
      <c r="C20" s="94"/>
      <c r="D20" s="94"/>
      <c r="E20" s="94"/>
      <c r="F20" s="94"/>
      <c r="G20" s="94"/>
      <c r="H20" s="94"/>
      <c r="I20" s="94"/>
      <c r="J20" s="94"/>
      <c r="K20" s="94"/>
      <c r="L20" s="94"/>
      <c r="M20" s="94"/>
      <c r="N20" s="94"/>
    </row>
    <row r="21" spans="2:14" ht="15.75" customHeight="1">
      <c r="B21" s="94"/>
      <c r="C21" s="94"/>
      <c r="D21" s="94"/>
      <c r="E21" s="94"/>
      <c r="F21" s="94"/>
      <c r="G21" s="94"/>
      <c r="H21" s="94"/>
      <c r="I21" s="94"/>
      <c r="J21" s="94"/>
      <c r="K21" s="94"/>
      <c r="L21" s="94"/>
      <c r="M21" s="94"/>
      <c r="N21" s="94"/>
    </row>
    <row r="22" spans="2:14" ht="15.75" customHeight="1">
      <c r="B22" s="94"/>
      <c r="C22" s="94"/>
      <c r="D22" s="94"/>
      <c r="E22" s="94"/>
      <c r="F22" s="94"/>
      <c r="G22" s="94"/>
      <c r="H22" s="94"/>
      <c r="I22" s="94"/>
      <c r="J22" s="94"/>
      <c r="K22" s="94"/>
      <c r="L22" s="94"/>
      <c r="M22" s="94"/>
      <c r="N22" s="94"/>
    </row>
    <row r="23" spans="2:14" ht="15.75" customHeight="1">
      <c r="B23" s="57"/>
      <c r="C23" s="57"/>
      <c r="D23" s="57"/>
      <c r="E23" s="57"/>
      <c r="F23" s="57"/>
      <c r="G23" s="57"/>
      <c r="H23" s="57"/>
      <c r="I23" s="57"/>
      <c r="J23" s="57"/>
      <c r="K23" s="57"/>
      <c r="L23" s="57"/>
      <c r="M23" s="57"/>
      <c r="N23" s="57"/>
    </row>
    <row r="24" spans="2:14" ht="15.75" customHeight="1">
      <c r="B24" s="57"/>
      <c r="C24" s="57"/>
      <c r="D24" s="57"/>
      <c r="E24" s="57"/>
      <c r="F24" s="57"/>
      <c r="G24" s="57"/>
      <c r="H24" s="57"/>
      <c r="I24" s="57"/>
      <c r="J24" s="57"/>
      <c r="K24" s="57"/>
      <c r="L24" s="57"/>
      <c r="M24" s="57"/>
      <c r="N24" s="57"/>
    </row>
    <row r="25" spans="1:14" ht="15.75" customHeight="1">
      <c r="A25" s="15" t="s">
        <v>264</v>
      </c>
      <c r="B25" s="50" t="s">
        <v>265</v>
      </c>
      <c r="C25" s="57"/>
      <c r="D25" s="57"/>
      <c r="E25" s="57"/>
      <c r="F25" s="57"/>
      <c r="G25" s="57"/>
      <c r="H25" s="57"/>
      <c r="I25" s="57"/>
      <c r="J25" s="57"/>
      <c r="K25" s="57"/>
      <c r="L25" s="57"/>
      <c r="M25" s="57"/>
      <c r="N25" s="57"/>
    </row>
    <row r="26" spans="2:14" ht="15.75" customHeight="1">
      <c r="B26" s="1" t="s">
        <v>266</v>
      </c>
      <c r="C26" s="57"/>
      <c r="D26" s="57"/>
      <c r="E26" s="57"/>
      <c r="F26" s="57"/>
      <c r="G26" s="57"/>
      <c r="H26" s="57"/>
      <c r="I26" s="57"/>
      <c r="J26" s="57"/>
      <c r="K26" s="57"/>
      <c r="L26" s="57"/>
      <c r="M26" s="57"/>
      <c r="N26" s="57"/>
    </row>
    <row r="27" spans="2:14" ht="15.75" customHeight="1">
      <c r="B27" s="57"/>
      <c r="C27" s="57"/>
      <c r="D27" s="57"/>
      <c r="E27" s="57"/>
      <c r="F27" s="57"/>
      <c r="G27" s="57"/>
      <c r="H27" s="57"/>
      <c r="I27" s="57"/>
      <c r="J27" s="57"/>
      <c r="K27" s="57"/>
      <c r="L27" s="57"/>
      <c r="M27" s="57"/>
      <c r="N27" s="57"/>
    </row>
    <row r="28" spans="2:14" ht="15.75" customHeight="1">
      <c r="B28" s="57"/>
      <c r="C28" s="57"/>
      <c r="D28" s="57"/>
      <c r="E28" s="57"/>
      <c r="F28" s="57"/>
      <c r="G28" s="57"/>
      <c r="H28" s="57"/>
      <c r="I28" s="57"/>
      <c r="J28" s="57"/>
      <c r="K28" s="57"/>
      <c r="L28" s="57"/>
      <c r="M28" s="57"/>
      <c r="N28" s="57"/>
    </row>
    <row r="29" spans="1:3" ht="15.75" customHeight="1">
      <c r="A29" s="15" t="s">
        <v>267</v>
      </c>
      <c r="B29" s="50" t="s">
        <v>268</v>
      </c>
      <c r="C29" s="50"/>
    </row>
    <row r="30" spans="2:7" ht="15.75" customHeight="1">
      <c r="B30" s="59" t="s">
        <v>269</v>
      </c>
      <c r="C30" s="59"/>
      <c r="D30" s="59"/>
      <c r="E30" s="59"/>
      <c r="F30" s="59"/>
      <c r="G30" s="59"/>
    </row>
    <row r="33" spans="1:3" ht="15.75" customHeight="1">
      <c r="A33" s="15" t="s">
        <v>270</v>
      </c>
      <c r="B33" s="50" t="s">
        <v>271</v>
      </c>
      <c r="C33" s="50"/>
    </row>
    <row r="34" spans="2:14" ht="15.75" customHeight="1">
      <c r="B34" s="95" t="s">
        <v>272</v>
      </c>
      <c r="C34" s="95"/>
      <c r="D34" s="95"/>
      <c r="E34" s="95"/>
      <c r="F34" s="95"/>
      <c r="G34" s="95"/>
      <c r="H34" s="95"/>
      <c r="I34" s="95"/>
      <c r="J34" s="95"/>
      <c r="K34" s="95"/>
      <c r="L34" s="95"/>
      <c r="M34" s="95"/>
      <c r="N34" s="95"/>
    </row>
    <row r="35" spans="2:14" ht="15.75" customHeight="1">
      <c r="B35" s="95"/>
      <c r="C35" s="95"/>
      <c r="D35" s="95"/>
      <c r="E35" s="95"/>
      <c r="F35" s="95"/>
      <c r="G35" s="95"/>
      <c r="H35" s="95"/>
      <c r="I35" s="95"/>
      <c r="J35" s="95"/>
      <c r="K35" s="95"/>
      <c r="L35" s="95"/>
      <c r="M35" s="95"/>
      <c r="N35" s="95"/>
    </row>
    <row r="36" spans="2:14" ht="15.75" customHeight="1">
      <c r="B36" s="60"/>
      <c r="C36" s="60"/>
      <c r="D36" s="60"/>
      <c r="E36" s="60"/>
      <c r="F36" s="60"/>
      <c r="G36" s="60"/>
      <c r="H36" s="60"/>
      <c r="I36" s="60"/>
      <c r="J36" s="60"/>
      <c r="K36" s="60"/>
      <c r="L36" s="60"/>
      <c r="M36" s="60"/>
      <c r="N36" s="60"/>
    </row>
    <row r="37" spans="12:14" ht="15.75" customHeight="1">
      <c r="L37" s="55"/>
      <c r="M37" s="55"/>
      <c r="N37" s="55"/>
    </row>
    <row r="38" spans="1:14" ht="15.75" customHeight="1">
      <c r="A38" s="15" t="s">
        <v>273</v>
      </c>
      <c r="B38" s="58" t="s">
        <v>274</v>
      </c>
      <c r="C38" s="58"/>
      <c r="L38" s="17"/>
      <c r="M38" s="17"/>
      <c r="N38" s="17"/>
    </row>
    <row r="39" spans="2:14" ht="15.75" customHeight="1">
      <c r="B39" s="86" t="s">
        <v>275</v>
      </c>
      <c r="C39" s="86"/>
      <c r="D39" s="86"/>
      <c r="E39" s="86"/>
      <c r="F39" s="86"/>
      <c r="G39" s="86"/>
      <c r="H39" s="86"/>
      <c r="I39" s="86"/>
      <c r="J39" s="86"/>
      <c r="K39" s="86"/>
      <c r="L39" s="86"/>
      <c r="M39" s="86"/>
      <c r="N39" s="86"/>
    </row>
    <row r="40" spans="2:14" ht="15.75" customHeight="1">
      <c r="B40" s="86"/>
      <c r="C40" s="86"/>
      <c r="D40" s="86"/>
      <c r="E40" s="86"/>
      <c r="F40" s="86"/>
      <c r="G40" s="86"/>
      <c r="H40" s="86"/>
      <c r="I40" s="86"/>
      <c r="J40" s="86"/>
      <c r="K40" s="86"/>
      <c r="L40" s="86"/>
      <c r="M40" s="86"/>
      <c r="N40" s="86"/>
    </row>
    <row r="41" spans="2:14" ht="15.75" customHeight="1">
      <c r="B41" s="86"/>
      <c r="C41" s="86"/>
      <c r="D41" s="86"/>
      <c r="E41" s="86"/>
      <c r="F41" s="86"/>
      <c r="G41" s="86"/>
      <c r="H41" s="86"/>
      <c r="I41" s="86"/>
      <c r="J41" s="86"/>
      <c r="K41" s="86"/>
      <c r="L41" s="86"/>
      <c r="M41" s="86"/>
      <c r="N41" s="86"/>
    </row>
    <row r="42" spans="10:14" ht="15.75">
      <c r="J42" s="61"/>
      <c r="L42" s="17"/>
      <c r="M42" s="17"/>
      <c r="N42" s="17"/>
    </row>
    <row r="43" spans="12:14" ht="15.75">
      <c r="L43" s="17"/>
      <c r="M43" s="17"/>
      <c r="N43" s="17"/>
    </row>
    <row r="44" spans="1:3" ht="15.75">
      <c r="A44" s="15" t="s">
        <v>276</v>
      </c>
      <c r="B44" s="50" t="s">
        <v>277</v>
      </c>
      <c r="C44" s="50"/>
    </row>
    <row r="45" spans="2:14" ht="15.75">
      <c r="B45" s="94" t="s">
        <v>278</v>
      </c>
      <c r="C45" s="94"/>
      <c r="D45" s="94"/>
      <c r="E45" s="94"/>
      <c r="F45" s="94"/>
      <c r="G45" s="94"/>
      <c r="H45" s="94"/>
      <c r="I45" s="94"/>
      <c r="J45" s="94"/>
      <c r="K45" s="94"/>
      <c r="L45" s="94"/>
      <c r="M45" s="94"/>
      <c r="N45" s="94"/>
    </row>
    <row r="46" spans="2:14" ht="15.75">
      <c r="B46" s="94"/>
      <c r="C46" s="94"/>
      <c r="D46" s="94"/>
      <c r="E46" s="94"/>
      <c r="F46" s="94"/>
      <c r="G46" s="94"/>
      <c r="H46" s="94"/>
      <c r="I46" s="94"/>
      <c r="J46" s="94"/>
      <c r="K46" s="94"/>
      <c r="L46" s="94"/>
      <c r="M46" s="94"/>
      <c r="N46" s="94"/>
    </row>
    <row r="47" spans="2:14" ht="15.75">
      <c r="B47" s="94"/>
      <c r="C47" s="94"/>
      <c r="D47" s="94"/>
      <c r="E47" s="94"/>
      <c r="F47" s="94"/>
      <c r="G47" s="94"/>
      <c r="H47" s="94"/>
      <c r="I47" s="94"/>
      <c r="J47" s="94"/>
      <c r="K47" s="94"/>
      <c r="L47" s="94"/>
      <c r="M47" s="94"/>
      <c r="N47" s="94"/>
    </row>
    <row r="48" spans="2:14" ht="15.75">
      <c r="B48" s="57"/>
      <c r="C48" s="57"/>
      <c r="D48" s="57"/>
      <c r="E48" s="57"/>
      <c r="F48" s="57"/>
      <c r="G48" s="57"/>
      <c r="H48" s="57"/>
      <c r="I48" s="57"/>
      <c r="J48" s="57"/>
      <c r="K48" s="57"/>
      <c r="L48" s="57"/>
      <c r="M48" s="57"/>
      <c r="N48" s="57"/>
    </row>
    <row r="49" spans="1:14" ht="15.75" customHeight="1">
      <c r="A49" s="91" t="s">
        <v>279</v>
      </c>
      <c r="B49" s="91"/>
      <c r="C49" s="91"/>
      <c r="N49" s="56"/>
    </row>
    <row r="50" spans="1:14" ht="15.75" customHeight="1">
      <c r="A50" s="92" t="s">
        <v>280</v>
      </c>
      <c r="B50" s="92"/>
      <c r="C50" s="92"/>
      <c r="N50" s="56" t="s">
        <v>281</v>
      </c>
    </row>
    <row r="53" spans="1:3" ht="15.75" customHeight="1">
      <c r="A53" s="15" t="s">
        <v>282</v>
      </c>
      <c r="B53" s="50" t="s">
        <v>283</v>
      </c>
      <c r="C53" s="50"/>
    </row>
    <row r="54" ht="15.75" customHeight="1">
      <c r="B54" s="15" t="s">
        <v>284</v>
      </c>
    </row>
    <row r="55" ht="15.75" customHeight="1"/>
    <row r="56" spans="2:14" ht="15.75" customHeight="1">
      <c r="B56" s="57"/>
      <c r="C56" s="57"/>
      <c r="D56" s="57"/>
      <c r="E56" s="57"/>
      <c r="F56" s="57"/>
      <c r="G56" s="57"/>
      <c r="H56" s="57"/>
      <c r="I56" s="57"/>
      <c r="J56" s="57"/>
      <c r="K56" s="57"/>
      <c r="L56" s="57"/>
      <c r="M56" s="57"/>
      <c r="N56" s="57"/>
    </row>
    <row r="57" spans="1:3" ht="15.75" customHeight="1">
      <c r="A57" s="15" t="s">
        <v>285</v>
      </c>
      <c r="B57" s="50" t="s">
        <v>286</v>
      </c>
      <c r="C57" s="50"/>
    </row>
    <row r="58" spans="2:3" ht="15.75" customHeight="1">
      <c r="B58" s="50"/>
      <c r="C58" s="50"/>
    </row>
    <row r="59" spans="2:14" ht="15.75" customHeight="1">
      <c r="B59" s="7" t="s">
        <v>287</v>
      </c>
      <c r="J59" s="55"/>
      <c r="K59" s="55"/>
      <c r="L59" s="55"/>
      <c r="M59" s="55"/>
      <c r="N59" s="55"/>
    </row>
    <row r="60" spans="2:14" ht="15.75" customHeight="1">
      <c r="B60" s="7"/>
      <c r="J60" s="55"/>
      <c r="K60" s="55"/>
      <c r="L60" s="55" t="s">
        <v>288</v>
      </c>
      <c r="M60" s="55"/>
      <c r="N60" s="55"/>
    </row>
    <row r="61" spans="2:14" ht="15.75" customHeight="1">
      <c r="B61" s="7"/>
      <c r="J61" s="55"/>
      <c r="K61" s="55"/>
      <c r="L61" s="55" t="s">
        <v>289</v>
      </c>
      <c r="M61" s="55"/>
      <c r="N61" s="55"/>
    </row>
    <row r="62" spans="3:14" ht="15.75" customHeight="1">
      <c r="C62" s="7"/>
      <c r="D62" s="7"/>
      <c r="E62" s="7"/>
      <c r="F62" s="7"/>
      <c r="G62" s="7"/>
      <c r="H62" s="55"/>
      <c r="I62" s="55"/>
      <c r="J62" s="55"/>
      <c r="K62" s="55"/>
      <c r="L62" s="55" t="s">
        <v>290</v>
      </c>
      <c r="M62" s="55"/>
      <c r="N62" s="55"/>
    </row>
    <row r="63" spans="2:14" ht="15.75" customHeight="1">
      <c r="B63" s="94" t="s">
        <v>291</v>
      </c>
      <c r="C63" s="94"/>
      <c r="D63" s="94"/>
      <c r="E63" s="94"/>
      <c r="F63" s="94"/>
      <c r="G63" s="57"/>
      <c r="H63" s="62" t="s">
        <v>292</v>
      </c>
      <c r="I63" s="62"/>
      <c r="J63" s="62" t="s">
        <v>293</v>
      </c>
      <c r="K63" s="62"/>
      <c r="L63" s="62" t="s">
        <v>294</v>
      </c>
      <c r="M63" s="62"/>
      <c r="N63" s="62" t="s">
        <v>295</v>
      </c>
    </row>
    <row r="64" spans="2:14" ht="15.75" customHeight="1">
      <c r="B64" s="94"/>
      <c r="C64" s="94"/>
      <c r="D64" s="94"/>
      <c r="E64" s="94"/>
      <c r="F64" s="94"/>
      <c r="G64" s="57"/>
      <c r="H64" s="55" t="s">
        <v>296</v>
      </c>
      <c r="I64" s="55"/>
      <c r="J64" s="55" t="s">
        <v>297</v>
      </c>
      <c r="K64" s="55"/>
      <c r="L64" s="55" t="s">
        <v>298</v>
      </c>
      <c r="M64" s="55"/>
      <c r="N64" s="55" t="s">
        <v>299</v>
      </c>
    </row>
    <row r="65" spans="2:14" ht="15.75" customHeight="1">
      <c r="B65" s="7"/>
      <c r="H65" s="55"/>
      <c r="I65" s="55"/>
      <c r="J65" s="55"/>
      <c r="K65" s="55"/>
      <c r="L65" s="55"/>
      <c r="M65" s="55"/>
      <c r="N65" s="55"/>
    </row>
    <row r="66" spans="2:10" ht="15.75" customHeight="1">
      <c r="B66" s="53" t="s">
        <v>300</v>
      </c>
      <c r="C66" s="53"/>
      <c r="D66" s="53"/>
      <c r="E66" s="53"/>
      <c r="F66" s="53"/>
      <c r="G66" s="53"/>
      <c r="J66" s="63"/>
    </row>
    <row r="67" spans="2:14" ht="15.75" customHeight="1">
      <c r="B67" s="53"/>
      <c r="C67" s="53" t="s">
        <v>301</v>
      </c>
      <c r="D67" s="53"/>
      <c r="E67" s="53"/>
      <c r="F67" s="53"/>
      <c r="G67" s="53"/>
      <c r="H67" s="17">
        <v>12214</v>
      </c>
      <c r="I67" s="17"/>
      <c r="J67" s="17">
        <v>1126</v>
      </c>
      <c r="K67" s="17"/>
      <c r="L67" s="17">
        <v>0</v>
      </c>
      <c r="M67" s="17"/>
      <c r="N67" s="17">
        <f>SUM(H67:L67)</f>
        <v>13340</v>
      </c>
    </row>
    <row r="68" spans="2:14" ht="15.75" customHeight="1">
      <c r="B68" s="53"/>
      <c r="C68" s="53" t="s">
        <v>302</v>
      </c>
      <c r="D68" s="53"/>
      <c r="E68" s="53"/>
      <c r="F68" s="53"/>
      <c r="G68" s="53"/>
      <c r="H68" s="30">
        <v>6920</v>
      </c>
      <c r="I68" s="17"/>
      <c r="J68" s="30">
        <v>0</v>
      </c>
      <c r="K68" s="17"/>
      <c r="L68" s="30">
        <v>0</v>
      </c>
      <c r="M68" s="17"/>
      <c r="N68" s="30">
        <f>SUM(H68:L68)</f>
        <v>6920</v>
      </c>
    </row>
    <row r="69" spans="2:14" ht="15.75" customHeight="1">
      <c r="B69" s="53"/>
      <c r="C69" s="53"/>
      <c r="D69" s="53"/>
      <c r="E69" s="53"/>
      <c r="F69" s="53"/>
      <c r="G69" s="53"/>
      <c r="H69" s="17">
        <f>SUM(H67:H68)</f>
        <v>19134</v>
      </c>
      <c r="I69" s="17"/>
      <c r="J69" s="17">
        <f>SUM(J67:J68)</f>
        <v>1126</v>
      </c>
      <c r="K69" s="17"/>
      <c r="L69" s="17">
        <f>SUM(L67:L68)</f>
        <v>0</v>
      </c>
      <c r="M69" s="17"/>
      <c r="N69" s="17">
        <f>SUM(N67:N68)</f>
        <v>20260</v>
      </c>
    </row>
    <row r="70" spans="2:14" ht="15.75" customHeight="1">
      <c r="B70" s="53"/>
      <c r="C70" s="53" t="s">
        <v>303</v>
      </c>
      <c r="D70" s="53"/>
      <c r="E70" s="53"/>
      <c r="F70" s="53"/>
      <c r="G70" s="53"/>
      <c r="H70" s="17">
        <f>-H68</f>
        <v>-6920</v>
      </c>
      <c r="I70" s="17"/>
      <c r="J70" s="17">
        <v>0</v>
      </c>
      <c r="K70" s="17"/>
      <c r="L70" s="17">
        <v>0</v>
      </c>
      <c r="M70" s="17"/>
      <c r="N70" s="30">
        <f>-N68</f>
        <v>-6920</v>
      </c>
    </row>
    <row r="71" spans="2:14" ht="15.75" customHeight="1">
      <c r="B71" s="53"/>
      <c r="C71" s="53"/>
      <c r="D71" s="53"/>
      <c r="E71" s="53"/>
      <c r="F71" s="53"/>
      <c r="G71" s="53"/>
      <c r="H71" s="64">
        <f>SUM(H69:H70)</f>
        <v>12214</v>
      </c>
      <c r="I71" s="17"/>
      <c r="J71" s="64">
        <f>SUM(J69:J70)</f>
        <v>1126</v>
      </c>
      <c r="K71" s="17"/>
      <c r="L71" s="64">
        <f>SUM(L69:L70)</f>
        <v>0</v>
      </c>
      <c r="M71" s="17"/>
      <c r="N71" s="17">
        <f>SUM(N69:N70)</f>
        <v>13340</v>
      </c>
    </row>
    <row r="72" spans="2:14" ht="15.75" customHeight="1">
      <c r="B72" s="53"/>
      <c r="C72" s="53"/>
      <c r="D72" s="53"/>
      <c r="E72" s="53"/>
      <c r="F72" s="53"/>
      <c r="G72" s="53"/>
      <c r="H72" s="17"/>
      <c r="I72" s="17"/>
      <c r="J72" s="17"/>
      <c r="K72" s="17"/>
      <c r="L72" s="17"/>
      <c r="M72" s="17"/>
      <c r="N72" s="17"/>
    </row>
    <row r="73" spans="2:14" ht="15.75" customHeight="1">
      <c r="B73" s="53" t="s">
        <v>304</v>
      </c>
      <c r="C73" s="53"/>
      <c r="D73" s="53"/>
      <c r="E73" s="53"/>
      <c r="F73" s="53"/>
      <c r="G73" s="53"/>
      <c r="H73" s="17"/>
      <c r="I73" s="17"/>
      <c r="J73" s="17"/>
      <c r="K73" s="17"/>
      <c r="L73" s="17"/>
      <c r="M73" s="17"/>
      <c r="N73" s="30">
        <v>-9691</v>
      </c>
    </row>
    <row r="74" spans="2:14" ht="15.75" customHeight="1">
      <c r="B74" s="1"/>
      <c r="C74" s="15" t="s">
        <v>305</v>
      </c>
      <c r="H74" s="17"/>
      <c r="I74" s="17"/>
      <c r="J74" s="17"/>
      <c r="K74" s="17"/>
      <c r="L74" s="17"/>
      <c r="M74" s="17"/>
      <c r="N74" s="17">
        <f>SUM(N71:N73)</f>
        <v>3649</v>
      </c>
    </row>
    <row r="75" spans="2:14" ht="15.75" customHeight="1">
      <c r="B75" s="1"/>
      <c r="H75" s="17"/>
      <c r="I75" s="17"/>
      <c r="J75" s="17"/>
      <c r="K75" s="17"/>
      <c r="L75" s="17"/>
      <c r="M75" s="17"/>
      <c r="N75" s="17"/>
    </row>
    <row r="76" spans="2:14" ht="15.75" customHeight="1">
      <c r="B76" s="15" t="s">
        <v>306</v>
      </c>
      <c r="H76" s="17"/>
      <c r="I76" s="17"/>
      <c r="J76" s="17"/>
      <c r="K76" s="17"/>
      <c r="L76" s="17"/>
      <c r="M76" s="17"/>
      <c r="N76" s="17">
        <v>344</v>
      </c>
    </row>
    <row r="77" spans="2:14" ht="15.75" customHeight="1">
      <c r="B77" s="15" t="s">
        <v>307</v>
      </c>
      <c r="H77" s="17"/>
      <c r="I77" s="17"/>
      <c r="J77" s="17"/>
      <c r="K77" s="17"/>
      <c r="L77" s="17"/>
      <c r="M77" s="17"/>
      <c r="N77" s="30">
        <v>-1995</v>
      </c>
    </row>
    <row r="78" spans="8:14" ht="15.75" customHeight="1">
      <c r="H78" s="17"/>
      <c r="I78" s="17"/>
      <c r="J78" s="17"/>
      <c r="K78" s="17"/>
      <c r="L78" s="17"/>
      <c r="M78" s="17"/>
      <c r="N78" s="17"/>
    </row>
    <row r="79" spans="2:14" ht="15.75" customHeight="1">
      <c r="B79" s="15" t="s">
        <v>308</v>
      </c>
      <c r="H79" s="17">
        <f>N79-J79-L79</f>
        <v>2030</v>
      </c>
      <c r="I79" s="17"/>
      <c r="J79" s="17">
        <v>-14</v>
      </c>
      <c r="K79" s="17"/>
      <c r="L79" s="17">
        <v>-18</v>
      </c>
      <c r="M79" s="17"/>
      <c r="N79" s="33">
        <f>N74+N76+N77</f>
        <v>1998</v>
      </c>
    </row>
    <row r="80" spans="8:14" ht="15.75" customHeight="1">
      <c r="H80" s="17"/>
      <c r="I80" s="17"/>
      <c r="J80" s="17"/>
      <c r="K80" s="17"/>
      <c r="L80" s="17"/>
      <c r="M80" s="17"/>
      <c r="N80" s="33"/>
    </row>
    <row r="81" spans="2:14" ht="15.75" customHeight="1">
      <c r="B81" s="15" t="s">
        <v>309</v>
      </c>
      <c r="H81" s="30">
        <v>-16</v>
      </c>
      <c r="I81" s="17"/>
      <c r="J81" s="30">
        <v>0</v>
      </c>
      <c r="K81" s="17"/>
      <c r="L81" s="30">
        <v>0</v>
      </c>
      <c r="M81" s="17"/>
      <c r="N81" s="30">
        <v>-16</v>
      </c>
    </row>
    <row r="82" spans="8:14" ht="15.75" customHeight="1">
      <c r="H82" s="17"/>
      <c r="I82" s="17"/>
      <c r="J82" s="17"/>
      <c r="K82" s="17"/>
      <c r="L82" s="17"/>
      <c r="M82" s="17"/>
      <c r="N82" s="17"/>
    </row>
    <row r="83" spans="2:14" ht="15.75" customHeight="1">
      <c r="B83" s="15" t="s">
        <v>310</v>
      </c>
      <c r="H83" s="17">
        <f>H79+H81</f>
        <v>2014</v>
      </c>
      <c r="I83" s="17"/>
      <c r="J83" s="17">
        <f>SUM(J79:J81)</f>
        <v>-14</v>
      </c>
      <c r="K83" s="17"/>
      <c r="L83" s="17">
        <f>SUM(L79:L81)</f>
        <v>-18</v>
      </c>
      <c r="M83" s="17"/>
      <c r="N83" s="17">
        <f>SUM(N79:N81)</f>
        <v>1982</v>
      </c>
    </row>
    <row r="84" spans="2:14" ht="15.75" customHeight="1">
      <c r="B84" s="15" t="s">
        <v>311</v>
      </c>
      <c r="H84" s="30">
        <v>-482</v>
      </c>
      <c r="I84" s="17"/>
      <c r="J84" s="30">
        <v>3</v>
      </c>
      <c r="K84" s="17"/>
      <c r="L84" s="30">
        <v>0</v>
      </c>
      <c r="M84" s="17"/>
      <c r="N84" s="30">
        <v>-479</v>
      </c>
    </row>
    <row r="85" spans="8:14" ht="15.75" customHeight="1">
      <c r="H85" s="17"/>
      <c r="I85" s="17"/>
      <c r="J85" s="17"/>
      <c r="K85" s="17"/>
      <c r="L85" s="17"/>
      <c r="M85" s="17"/>
      <c r="N85" s="17"/>
    </row>
    <row r="86" spans="2:14" ht="15.75" customHeight="1">
      <c r="B86" s="15" t="s">
        <v>312</v>
      </c>
      <c r="H86" s="63">
        <f>SUM(H83:H84)</f>
        <v>1532</v>
      </c>
      <c r="J86" s="63">
        <f>SUM(J83:J84)</f>
        <v>-11</v>
      </c>
      <c r="L86" s="63">
        <f>SUM(L83:L84)</f>
        <v>-18</v>
      </c>
      <c r="N86" s="63">
        <f>SUM(N83:N84)</f>
        <v>1503</v>
      </c>
    </row>
    <row r="87" spans="2:14" ht="15.75" customHeight="1">
      <c r="B87" s="15" t="s">
        <v>313</v>
      </c>
      <c r="H87" s="63"/>
      <c r="J87" s="63"/>
      <c r="L87" s="63"/>
      <c r="N87" s="63"/>
    </row>
    <row r="88" spans="2:14" ht="15.75" customHeight="1">
      <c r="B88" s="15" t="s">
        <v>314</v>
      </c>
      <c r="H88" s="17">
        <v>-40</v>
      </c>
      <c r="I88" s="17"/>
      <c r="J88" s="17">
        <v>1</v>
      </c>
      <c r="K88" s="17"/>
      <c r="L88" s="17">
        <v>0</v>
      </c>
      <c r="M88" s="17"/>
      <c r="N88" s="17">
        <v>-39</v>
      </c>
    </row>
    <row r="89" spans="8:14" ht="15.75" customHeight="1">
      <c r="H89" s="65"/>
      <c r="J89" s="65"/>
      <c r="L89" s="65"/>
      <c r="N89" s="65"/>
    </row>
    <row r="90" spans="2:14" ht="15.75" customHeight="1">
      <c r="B90" s="15" t="s">
        <v>315</v>
      </c>
      <c r="H90" s="66">
        <f>SUM(H86:H88)</f>
        <v>1492</v>
      </c>
      <c r="J90" s="66">
        <f>SUM(J86:J88)</f>
        <v>-10</v>
      </c>
      <c r="L90" s="66">
        <f>SUM(L86:L88)</f>
        <v>-18</v>
      </c>
      <c r="N90" s="66">
        <f>SUM(N86:N88)</f>
        <v>1464</v>
      </c>
    </row>
    <row r="91" spans="8:14" ht="15.75" customHeight="1">
      <c r="H91" s="17"/>
      <c r="I91" s="17"/>
      <c r="J91" s="17"/>
      <c r="K91" s="17"/>
      <c r="L91" s="17"/>
      <c r="M91" s="17"/>
      <c r="N91" s="33"/>
    </row>
    <row r="92" spans="8:14" ht="15.75" customHeight="1">
      <c r="H92" s="17"/>
      <c r="I92" s="17"/>
      <c r="J92" s="17"/>
      <c r="K92" s="17"/>
      <c r="L92" s="17"/>
      <c r="M92" s="17"/>
      <c r="N92" s="33"/>
    </row>
    <row r="93" spans="8:14" ht="15.75" customHeight="1">
      <c r="H93" s="17"/>
      <c r="I93" s="17"/>
      <c r="J93" s="17"/>
      <c r="K93" s="17"/>
      <c r="L93" s="17"/>
      <c r="M93" s="17"/>
      <c r="N93" s="33"/>
    </row>
    <row r="94" spans="8:14" ht="15.75" customHeight="1">
      <c r="H94" s="17"/>
      <c r="I94" s="17"/>
      <c r="J94" s="17"/>
      <c r="K94" s="17"/>
      <c r="L94" s="17"/>
      <c r="M94" s="17"/>
      <c r="N94" s="33"/>
    </row>
    <row r="95" spans="8:14" ht="15.75" customHeight="1">
      <c r="H95" s="17"/>
      <c r="I95" s="17"/>
      <c r="J95" s="17"/>
      <c r="K95" s="17"/>
      <c r="L95" s="17"/>
      <c r="M95" s="17"/>
      <c r="N95" s="33"/>
    </row>
    <row r="96" spans="8:14" ht="15.75" customHeight="1">
      <c r="H96" s="17"/>
      <c r="I96" s="17"/>
      <c r="J96" s="17"/>
      <c r="K96" s="17"/>
      <c r="L96" s="17"/>
      <c r="M96" s="17"/>
      <c r="N96" s="33"/>
    </row>
    <row r="97" spans="1:14" ht="15.75" customHeight="1">
      <c r="A97" s="91" t="s">
        <v>316</v>
      </c>
      <c r="B97" s="91"/>
      <c r="C97" s="91"/>
      <c r="H97" s="63"/>
      <c r="J97" s="63"/>
      <c r="L97" s="63"/>
      <c r="N97" s="63"/>
    </row>
    <row r="98" spans="1:14" ht="15.75" customHeight="1">
      <c r="A98" s="92" t="s">
        <v>317</v>
      </c>
      <c r="B98" s="92"/>
      <c r="C98" s="92"/>
      <c r="H98" s="63"/>
      <c r="J98" s="63"/>
      <c r="L98" s="63"/>
      <c r="N98" s="56" t="s">
        <v>318</v>
      </c>
    </row>
    <row r="99" spans="1:14" ht="15.75" customHeight="1">
      <c r="A99" s="55"/>
      <c r="B99" s="55"/>
      <c r="C99" s="55"/>
      <c r="H99" s="63"/>
      <c r="J99" s="63"/>
      <c r="L99" s="63"/>
      <c r="N99" s="63"/>
    </row>
    <row r="100" spans="1:14" ht="15.75" customHeight="1">
      <c r="A100" s="55"/>
      <c r="B100" s="55"/>
      <c r="C100" s="55"/>
      <c r="H100" s="63"/>
      <c r="J100" s="63"/>
      <c r="L100" s="63"/>
      <c r="N100" s="63"/>
    </row>
    <row r="101" spans="8:14" ht="15.75" customHeight="1">
      <c r="H101" s="63"/>
      <c r="J101" s="63"/>
      <c r="L101" s="55" t="s">
        <v>319</v>
      </c>
      <c r="N101" s="63"/>
    </row>
    <row r="102" spans="8:14" ht="15.75" customHeight="1">
      <c r="H102" s="63"/>
      <c r="J102" s="63"/>
      <c r="L102" s="55" t="s">
        <v>320</v>
      </c>
      <c r="N102" s="63"/>
    </row>
    <row r="103" spans="8:14" ht="15.75" customHeight="1">
      <c r="H103" s="55"/>
      <c r="I103" s="55"/>
      <c r="J103" s="55"/>
      <c r="K103" s="55"/>
      <c r="L103" s="55" t="s">
        <v>321</v>
      </c>
      <c r="M103" s="55"/>
      <c r="N103" s="55"/>
    </row>
    <row r="104" spans="2:14" ht="15.75" customHeight="1">
      <c r="B104" s="94" t="s">
        <v>322</v>
      </c>
      <c r="C104" s="94"/>
      <c r="D104" s="94"/>
      <c r="E104" s="94"/>
      <c r="F104" s="94"/>
      <c r="H104" s="62" t="s">
        <v>323</v>
      </c>
      <c r="I104" s="62"/>
      <c r="J104" s="62" t="s">
        <v>324</v>
      </c>
      <c r="K104" s="62"/>
      <c r="L104" s="62" t="s">
        <v>325</v>
      </c>
      <c r="M104" s="62"/>
      <c r="N104" s="62" t="s">
        <v>326</v>
      </c>
    </row>
    <row r="105" spans="2:14" ht="15.75" customHeight="1">
      <c r="B105" s="94"/>
      <c r="C105" s="94"/>
      <c r="D105" s="94"/>
      <c r="E105" s="94"/>
      <c r="F105" s="94"/>
      <c r="H105" s="55" t="s">
        <v>327</v>
      </c>
      <c r="I105" s="55"/>
      <c r="J105" s="55" t="s">
        <v>328</v>
      </c>
      <c r="K105" s="55"/>
      <c r="L105" s="55" t="s">
        <v>329</v>
      </c>
      <c r="M105" s="55"/>
      <c r="N105" s="55" t="s">
        <v>330</v>
      </c>
    </row>
    <row r="106" ht="15.75" customHeight="1"/>
    <row r="107" spans="2:14" ht="15.75" customHeight="1">
      <c r="B107" s="67" t="s">
        <v>331</v>
      </c>
      <c r="L107" s="63"/>
      <c r="N107" s="63"/>
    </row>
    <row r="108" spans="2:14" ht="15.75" customHeight="1">
      <c r="B108" s="15" t="s">
        <v>332</v>
      </c>
      <c r="H108" s="17">
        <v>99089</v>
      </c>
      <c r="I108" s="17"/>
      <c r="J108" s="17">
        <v>1585</v>
      </c>
      <c r="K108" s="17"/>
      <c r="L108" s="17">
        <v>977</v>
      </c>
      <c r="M108" s="17"/>
      <c r="N108" s="17">
        <f>SUM(H108:L108)</f>
        <v>101651</v>
      </c>
    </row>
    <row r="109" spans="2:14" ht="15.75" customHeight="1">
      <c r="B109" s="15" t="s">
        <v>333</v>
      </c>
      <c r="H109" s="17">
        <v>5988</v>
      </c>
      <c r="I109" s="17"/>
      <c r="J109" s="17">
        <v>25</v>
      </c>
      <c r="K109" s="17"/>
      <c r="L109" s="17">
        <v>1</v>
      </c>
      <c r="M109" s="17"/>
      <c r="N109" s="17">
        <f>SUM(H109:L109)</f>
        <v>6014</v>
      </c>
    </row>
    <row r="110" spans="2:14" ht="15.75" customHeight="1">
      <c r="B110" s="15" t="s">
        <v>334</v>
      </c>
      <c r="H110" s="17">
        <v>1644</v>
      </c>
      <c r="I110" s="17"/>
      <c r="J110" s="17">
        <v>0</v>
      </c>
      <c r="K110" s="17"/>
      <c r="L110" s="17">
        <v>0</v>
      </c>
      <c r="M110" s="17"/>
      <c r="N110" s="17">
        <f>SUM(H110:L110)</f>
        <v>1644</v>
      </c>
    </row>
    <row r="111" spans="2:14" ht="15.75" customHeight="1">
      <c r="B111" s="15" t="s">
        <v>335</v>
      </c>
      <c r="H111" s="17"/>
      <c r="I111" s="17"/>
      <c r="J111" s="17"/>
      <c r="K111" s="17"/>
      <c r="L111" s="17"/>
      <c r="M111" s="17"/>
      <c r="N111" s="17"/>
    </row>
    <row r="112" spans="2:14" ht="15.75" customHeight="1">
      <c r="B112" s="15" t="s">
        <v>336</v>
      </c>
      <c r="H112" s="36">
        <v>1114</v>
      </c>
      <c r="I112" s="17"/>
      <c r="J112" s="36">
        <v>1</v>
      </c>
      <c r="K112" s="17"/>
      <c r="L112" s="36">
        <v>0</v>
      </c>
      <c r="M112" s="17"/>
      <c r="N112" s="36">
        <f>SUM(H112:L112)</f>
        <v>1115</v>
      </c>
    </row>
    <row r="113" spans="8:14" ht="15.75" customHeight="1">
      <c r="H113" s="17"/>
      <c r="I113" s="17"/>
      <c r="J113" s="17"/>
      <c r="K113" s="17"/>
      <c r="L113" s="17"/>
      <c r="M113" s="17"/>
      <c r="N113" s="17"/>
    </row>
    <row r="114" spans="2:14" ht="15.75" customHeight="1">
      <c r="B114" s="15" t="s">
        <v>337</v>
      </c>
      <c r="H114" s="17"/>
      <c r="I114" s="17"/>
      <c r="J114" s="17"/>
      <c r="K114" s="17"/>
      <c r="L114" s="17"/>
      <c r="M114" s="17"/>
      <c r="N114" s="17"/>
    </row>
    <row r="115" spans="8:14" ht="15.75" customHeight="1">
      <c r="H115" s="17"/>
      <c r="I115" s="17"/>
      <c r="J115" s="17"/>
      <c r="K115" s="17"/>
      <c r="L115" s="17"/>
      <c r="M115" s="17"/>
      <c r="N115" s="17"/>
    </row>
    <row r="116" spans="1:3" ht="15.75" customHeight="1">
      <c r="A116" s="15" t="s">
        <v>338</v>
      </c>
      <c r="B116" s="50" t="s">
        <v>339</v>
      </c>
      <c r="C116" s="50"/>
    </row>
    <row r="117" spans="2:14" ht="15.75" customHeight="1">
      <c r="B117" s="94" t="s">
        <v>340</v>
      </c>
      <c r="C117" s="94"/>
      <c r="D117" s="94"/>
      <c r="E117" s="94"/>
      <c r="F117" s="94"/>
      <c r="G117" s="94"/>
      <c r="H117" s="94"/>
      <c r="I117" s="94"/>
      <c r="J117" s="94"/>
      <c r="K117" s="94"/>
      <c r="L117" s="94"/>
      <c r="M117" s="94"/>
      <c r="N117" s="94"/>
    </row>
    <row r="118" spans="2:14" ht="15.75" customHeight="1">
      <c r="B118" s="94"/>
      <c r="C118" s="94"/>
      <c r="D118" s="94"/>
      <c r="E118" s="94"/>
      <c r="F118" s="94"/>
      <c r="G118" s="94"/>
      <c r="H118" s="94"/>
      <c r="I118" s="94"/>
      <c r="J118" s="94"/>
      <c r="K118" s="94"/>
      <c r="L118" s="94"/>
      <c r="M118" s="94"/>
      <c r="N118" s="94"/>
    </row>
    <row r="119" spans="2:14" ht="15.75" customHeight="1">
      <c r="B119" s="94"/>
      <c r="C119" s="94"/>
      <c r="D119" s="94"/>
      <c r="E119" s="94"/>
      <c r="F119" s="94"/>
      <c r="G119" s="94"/>
      <c r="H119" s="94"/>
      <c r="I119" s="94"/>
      <c r="J119" s="94"/>
      <c r="K119" s="94"/>
      <c r="L119" s="94"/>
      <c r="M119" s="94"/>
      <c r="N119" s="94"/>
    </row>
    <row r="121" spans="10:14" ht="15.75" customHeight="1">
      <c r="J121" s="91" t="s">
        <v>341</v>
      </c>
      <c r="K121" s="91"/>
      <c r="L121" s="91"/>
      <c r="M121" s="91"/>
      <c r="N121" s="91"/>
    </row>
    <row r="122" spans="10:14" ht="15.75" customHeight="1">
      <c r="J122" s="74" t="s">
        <v>342</v>
      </c>
      <c r="K122" s="74"/>
      <c r="L122" s="74"/>
      <c r="M122" s="74"/>
      <c r="N122" s="74"/>
    </row>
    <row r="123" spans="10:14" ht="15.75" customHeight="1">
      <c r="J123" s="55" t="s">
        <v>343</v>
      </c>
      <c r="K123" s="55"/>
      <c r="L123" s="55" t="s">
        <v>344</v>
      </c>
      <c r="M123" s="55"/>
      <c r="N123" s="55"/>
    </row>
    <row r="124" spans="10:14" ht="15.75" customHeight="1">
      <c r="J124" s="55" t="s">
        <v>345</v>
      </c>
      <c r="K124" s="55"/>
      <c r="L124" s="55" t="s">
        <v>346</v>
      </c>
      <c r="M124" s="6"/>
      <c r="N124" s="55" t="s">
        <v>347</v>
      </c>
    </row>
    <row r="125" spans="10:14" ht="15.75" customHeight="1">
      <c r="J125" s="55" t="s">
        <v>348</v>
      </c>
      <c r="K125" s="55"/>
      <c r="L125" s="55" t="s">
        <v>349</v>
      </c>
      <c r="M125" s="55"/>
      <c r="N125" s="55" t="s">
        <v>350</v>
      </c>
    </row>
    <row r="126" spans="2:14" ht="15.75" customHeight="1">
      <c r="B126" s="7" t="s">
        <v>351</v>
      </c>
      <c r="C126" s="7"/>
      <c r="L126" s="59"/>
      <c r="M126" s="59"/>
      <c r="N126" s="59"/>
    </row>
    <row r="127" spans="2:14" ht="15.75" customHeight="1">
      <c r="B127" s="15" t="s">
        <v>352</v>
      </c>
      <c r="J127" s="17">
        <v>10935</v>
      </c>
      <c r="K127" s="17"/>
      <c r="L127" s="17">
        <v>70580</v>
      </c>
      <c r="M127" s="17"/>
      <c r="N127" s="17">
        <f>SUM(J127:L127)</f>
        <v>81515</v>
      </c>
    </row>
    <row r="128" spans="2:14" ht="15.75" customHeight="1">
      <c r="B128" s="15" t="s">
        <v>353</v>
      </c>
      <c r="J128" s="17">
        <v>0</v>
      </c>
      <c r="K128" s="17"/>
      <c r="L128" s="17">
        <v>968</v>
      </c>
      <c r="M128" s="17"/>
      <c r="N128" s="17">
        <f>SUM(J128:L128)</f>
        <v>968</v>
      </c>
    </row>
    <row r="129" spans="2:14" ht="15.75" customHeight="1">
      <c r="B129" s="15" t="s">
        <v>354</v>
      </c>
      <c r="H129" s="63"/>
      <c r="J129" s="17">
        <v>0</v>
      </c>
      <c r="K129" s="17"/>
      <c r="L129" s="17">
        <v>417</v>
      </c>
      <c r="M129" s="17"/>
      <c r="N129" s="17">
        <f>SUM(J129:L129)</f>
        <v>417</v>
      </c>
    </row>
    <row r="130" spans="2:14" ht="15.75" customHeight="1">
      <c r="B130" s="15" t="s">
        <v>355</v>
      </c>
      <c r="J130" s="17">
        <v>0</v>
      </c>
      <c r="K130" s="17"/>
      <c r="L130" s="17">
        <v>-79</v>
      </c>
      <c r="M130" s="17"/>
      <c r="N130" s="17">
        <f>SUM(J130:L130)</f>
        <v>-79</v>
      </c>
    </row>
    <row r="131" spans="2:14" ht="15.75" customHeight="1">
      <c r="B131" s="15" t="s">
        <v>356</v>
      </c>
      <c r="J131" s="17">
        <v>0</v>
      </c>
      <c r="K131" s="17"/>
      <c r="L131" s="17">
        <v>-52</v>
      </c>
      <c r="M131" s="17"/>
      <c r="N131" s="17">
        <f>SUM(J131:L131)</f>
        <v>-52</v>
      </c>
    </row>
    <row r="132" spans="2:14" ht="15.75" customHeight="1">
      <c r="B132" s="15" t="s">
        <v>357</v>
      </c>
      <c r="J132" s="64">
        <f>SUM(J127:J131)</f>
        <v>10935</v>
      </c>
      <c r="K132" s="17"/>
      <c r="L132" s="64">
        <f>SUM(L127:L131)</f>
        <v>71834</v>
      </c>
      <c r="M132" s="17"/>
      <c r="N132" s="64">
        <f>SUM(N127:N131)</f>
        <v>82769</v>
      </c>
    </row>
    <row r="133" spans="10:14" ht="15.75" customHeight="1">
      <c r="J133" s="17"/>
      <c r="K133" s="17"/>
      <c r="L133" s="17"/>
      <c r="M133" s="17"/>
      <c r="N133" s="17"/>
    </row>
    <row r="134" spans="2:14" ht="15.75" customHeight="1">
      <c r="B134" s="7" t="s">
        <v>358</v>
      </c>
      <c r="C134" s="7"/>
      <c r="J134" s="17"/>
      <c r="K134" s="17"/>
      <c r="L134" s="17"/>
      <c r="M134" s="17"/>
      <c r="N134" s="17"/>
    </row>
    <row r="135" spans="2:14" ht="15.75" customHeight="1">
      <c r="B135" s="15" t="str">
        <f>B127</f>
        <v>As at 1.2.2005</v>
      </c>
      <c r="J135" s="17">
        <v>3672</v>
      </c>
      <c r="K135" s="17"/>
      <c r="L135" s="17">
        <v>42832</v>
      </c>
      <c r="M135" s="17"/>
      <c r="N135" s="17">
        <f>SUM(J135:L135)</f>
        <v>46504</v>
      </c>
    </row>
    <row r="136" spans="2:14" ht="15.75" customHeight="1">
      <c r="B136" s="15" t="s">
        <v>359</v>
      </c>
      <c r="J136" s="17">
        <v>60</v>
      </c>
      <c r="K136" s="17"/>
      <c r="L136" s="17">
        <v>1055</v>
      </c>
      <c r="M136" s="17"/>
      <c r="N136" s="17">
        <f>SUM(J136:L136)</f>
        <v>1115</v>
      </c>
    </row>
    <row r="137" spans="2:14" ht="15.75" customHeight="1">
      <c r="B137" s="15" t="s">
        <v>360</v>
      </c>
      <c r="J137" s="17">
        <v>0</v>
      </c>
      <c r="K137" s="17"/>
      <c r="L137" s="17">
        <v>-51</v>
      </c>
      <c r="M137" s="17"/>
      <c r="N137" s="17">
        <f>SUM(J137:L137)</f>
        <v>-51</v>
      </c>
    </row>
    <row r="138" spans="2:14" ht="15.75" customHeight="1">
      <c r="B138" s="15" t="s">
        <v>361</v>
      </c>
      <c r="J138" s="17">
        <v>0</v>
      </c>
      <c r="K138" s="17"/>
      <c r="L138" s="17">
        <v>-34</v>
      </c>
      <c r="M138" s="17"/>
      <c r="N138" s="17">
        <f>SUM(J138:L138)</f>
        <v>-34</v>
      </c>
    </row>
    <row r="139" spans="2:14" ht="15.75" customHeight="1">
      <c r="B139" s="15" t="str">
        <f>B132</f>
        <v>As at 30.4.2005</v>
      </c>
      <c r="J139" s="64">
        <f>SUM(J135:J138)</f>
        <v>3732</v>
      </c>
      <c r="K139" s="17"/>
      <c r="L139" s="64">
        <f>SUM(L135:L138)</f>
        <v>43802</v>
      </c>
      <c r="M139" s="17"/>
      <c r="N139" s="64">
        <f>SUM(N135:N138)</f>
        <v>47534</v>
      </c>
    </row>
    <row r="140" spans="10:14" ht="15.75" customHeight="1">
      <c r="J140" s="17"/>
      <c r="K140" s="17"/>
      <c r="L140" s="17"/>
      <c r="M140" s="17"/>
      <c r="N140" s="17"/>
    </row>
    <row r="141" spans="2:14" ht="15.75" customHeight="1">
      <c r="B141" s="15" t="s">
        <v>362</v>
      </c>
      <c r="J141" s="36">
        <f>J132-J139</f>
        <v>7203</v>
      </c>
      <c r="K141" s="17"/>
      <c r="L141" s="36">
        <f>L132-L139</f>
        <v>28032</v>
      </c>
      <c r="M141" s="17"/>
      <c r="N141" s="36">
        <f>N132-N139</f>
        <v>35235</v>
      </c>
    </row>
    <row r="142" spans="10:14" ht="15.75" customHeight="1">
      <c r="J142" s="17"/>
      <c r="K142" s="17"/>
      <c r="L142" s="17"/>
      <c r="M142" s="17"/>
      <c r="N142" s="17"/>
    </row>
    <row r="143" spans="10:14" ht="15.75" customHeight="1">
      <c r="J143" s="17"/>
      <c r="K143" s="17"/>
      <c r="L143" s="17"/>
      <c r="M143" s="17"/>
      <c r="N143" s="17"/>
    </row>
    <row r="144" spans="10:14" ht="15.75" customHeight="1">
      <c r="J144" s="17"/>
      <c r="K144" s="17"/>
      <c r="L144" s="17"/>
      <c r="M144" s="17"/>
      <c r="N144" s="17"/>
    </row>
    <row r="145" spans="1:14" ht="15.75" customHeight="1">
      <c r="A145" s="91" t="s">
        <v>363</v>
      </c>
      <c r="B145" s="91"/>
      <c r="C145" s="91"/>
      <c r="H145" s="63"/>
      <c r="J145" s="63"/>
      <c r="L145" s="63"/>
      <c r="N145" s="63"/>
    </row>
    <row r="146" spans="1:14" ht="15.75" customHeight="1">
      <c r="A146" s="92" t="s">
        <v>364</v>
      </c>
      <c r="B146" s="92"/>
      <c r="C146" s="92"/>
      <c r="H146" s="63"/>
      <c r="J146" s="63"/>
      <c r="L146" s="63"/>
      <c r="N146" s="56" t="s">
        <v>365</v>
      </c>
    </row>
    <row r="147" spans="10:14" ht="15.75" customHeight="1">
      <c r="J147" s="17"/>
      <c r="K147" s="17"/>
      <c r="L147" s="17"/>
      <c r="M147" s="17"/>
      <c r="N147" s="17"/>
    </row>
    <row r="148" spans="10:14" ht="15.75" customHeight="1">
      <c r="J148" s="17"/>
      <c r="K148" s="17"/>
      <c r="L148" s="17"/>
      <c r="M148" s="17"/>
      <c r="N148" s="17"/>
    </row>
    <row r="149" spans="1:3" ht="15.75" customHeight="1">
      <c r="A149" s="15" t="s">
        <v>366</v>
      </c>
      <c r="B149" s="50" t="s">
        <v>367</v>
      </c>
      <c r="C149" s="50"/>
    </row>
    <row r="150" spans="2:14" ht="15.75" customHeight="1">
      <c r="B150" s="94" t="s">
        <v>368</v>
      </c>
      <c r="C150" s="94"/>
      <c r="D150" s="94"/>
      <c r="E150" s="94"/>
      <c r="F150" s="94"/>
      <c r="G150" s="94"/>
      <c r="H150" s="94"/>
      <c r="I150" s="94"/>
      <c r="J150" s="94"/>
      <c r="K150" s="94"/>
      <c r="L150" s="94"/>
      <c r="M150" s="94"/>
      <c r="N150" s="94"/>
    </row>
    <row r="151" spans="2:14" ht="15.75" customHeight="1">
      <c r="B151" s="94"/>
      <c r="C151" s="94"/>
      <c r="D151" s="94"/>
      <c r="E151" s="94"/>
      <c r="F151" s="94"/>
      <c r="G151" s="94"/>
      <c r="H151" s="94"/>
      <c r="I151" s="94"/>
      <c r="J151" s="94"/>
      <c r="K151" s="94"/>
      <c r="L151" s="94"/>
      <c r="M151" s="94"/>
      <c r="N151" s="94"/>
    </row>
    <row r="152" spans="2:14" ht="15.75" customHeight="1">
      <c r="B152" s="16"/>
      <c r="C152" s="16"/>
      <c r="D152" s="16"/>
      <c r="E152" s="16"/>
      <c r="F152" s="16"/>
      <c r="G152" s="16"/>
      <c r="H152" s="16"/>
      <c r="I152" s="16"/>
      <c r="J152" s="16"/>
      <c r="K152" s="16"/>
      <c r="L152" s="16"/>
      <c r="M152" s="16"/>
      <c r="N152" s="16"/>
    </row>
    <row r="153" spans="1:3" ht="15.75" customHeight="1">
      <c r="A153" s="15" t="s">
        <v>369</v>
      </c>
      <c r="B153" s="50" t="s">
        <v>370</v>
      </c>
      <c r="C153" s="50"/>
    </row>
    <row r="154" spans="2:14" ht="15.75" customHeight="1">
      <c r="B154" s="53" t="s">
        <v>371</v>
      </c>
      <c r="C154" s="57"/>
      <c r="D154" s="57"/>
      <c r="E154" s="57"/>
      <c r="F154" s="57"/>
      <c r="G154" s="57"/>
      <c r="H154" s="57"/>
      <c r="I154" s="57"/>
      <c r="J154" s="57"/>
      <c r="K154" s="57"/>
      <c r="L154" s="57"/>
      <c r="M154" s="57"/>
      <c r="N154" s="57"/>
    </row>
    <row r="155" spans="2:14" ht="15.75" customHeight="1">
      <c r="B155" s="57"/>
      <c r="C155" s="57"/>
      <c r="D155" s="57"/>
      <c r="E155" s="57"/>
      <c r="F155" s="57"/>
      <c r="G155" s="57"/>
      <c r="H155" s="57"/>
      <c r="I155" s="57"/>
      <c r="J155" s="57"/>
      <c r="K155" s="57"/>
      <c r="L155" s="57"/>
      <c r="M155" s="57"/>
      <c r="N155" s="57"/>
    </row>
    <row r="156" spans="1:3" ht="15.75" customHeight="1">
      <c r="A156" s="15" t="s">
        <v>372</v>
      </c>
      <c r="B156" s="50" t="s">
        <v>373</v>
      </c>
      <c r="C156" s="50"/>
    </row>
    <row r="157" spans="2:14" ht="15.75" customHeight="1">
      <c r="B157" s="95" t="s">
        <v>374</v>
      </c>
      <c r="C157" s="95"/>
      <c r="D157" s="95"/>
      <c r="E157" s="95"/>
      <c r="F157" s="95"/>
      <c r="G157" s="95"/>
      <c r="H157" s="95"/>
      <c r="I157" s="95"/>
      <c r="J157" s="95"/>
      <c r="K157" s="95"/>
      <c r="L157" s="95"/>
      <c r="M157" s="95"/>
      <c r="N157" s="95"/>
    </row>
    <row r="158" spans="2:14" ht="15.75" customHeight="1">
      <c r="B158" s="95"/>
      <c r="C158" s="95"/>
      <c r="D158" s="95"/>
      <c r="E158" s="95"/>
      <c r="F158" s="95"/>
      <c r="G158" s="95"/>
      <c r="H158" s="95"/>
      <c r="I158" s="95"/>
      <c r="J158" s="95"/>
      <c r="K158" s="95"/>
      <c r="L158" s="95"/>
      <c r="M158" s="95"/>
      <c r="N158" s="95"/>
    </row>
    <row r="159" ht="15.75" customHeight="1">
      <c r="N159" s="55" t="s">
        <v>375</v>
      </c>
    </row>
    <row r="160" spans="2:3" ht="15.75" customHeight="1">
      <c r="B160" s="7" t="s">
        <v>376</v>
      </c>
      <c r="C160" s="7"/>
    </row>
    <row r="161" spans="2:14" ht="15.75" customHeight="1">
      <c r="B161" s="15" t="s">
        <v>377</v>
      </c>
      <c r="N161" s="17"/>
    </row>
    <row r="162" spans="2:14" ht="15.75" customHeight="1">
      <c r="B162" s="59" t="s">
        <v>378</v>
      </c>
      <c r="N162" s="17">
        <v>441</v>
      </c>
    </row>
    <row r="163" spans="2:14" ht="15.75" customHeight="1">
      <c r="B163" s="59" t="s">
        <v>379</v>
      </c>
      <c r="N163" s="17">
        <v>350</v>
      </c>
    </row>
    <row r="164" spans="2:14" ht="12.75" customHeight="1" hidden="1">
      <c r="B164" s="59" t="s">
        <v>380</v>
      </c>
      <c r="N164" s="17">
        <v>0</v>
      </c>
    </row>
    <row r="165" spans="2:14" ht="15.75" customHeight="1">
      <c r="B165" s="59"/>
      <c r="N165" s="17"/>
    </row>
    <row r="166" spans="2:14" ht="15.75" customHeight="1">
      <c r="B166" s="15" t="s">
        <v>381</v>
      </c>
      <c r="N166" s="30">
        <v>166</v>
      </c>
    </row>
    <row r="167" ht="15.75" customHeight="1">
      <c r="N167" s="17"/>
    </row>
    <row r="168" ht="15.75" customHeight="1">
      <c r="N168" s="36">
        <f>SUM(N162:N166)</f>
        <v>957</v>
      </c>
    </row>
    <row r="169" spans="2:14" ht="15.75" customHeight="1">
      <c r="B169" s="15" t="s">
        <v>382</v>
      </c>
      <c r="N169" s="17"/>
    </row>
    <row r="170" spans="10:14" ht="15.75" customHeight="1">
      <c r="J170" s="17"/>
      <c r="K170" s="17"/>
      <c r="L170" s="17"/>
      <c r="M170" s="17"/>
      <c r="N170" s="17"/>
    </row>
    <row r="171" spans="10:14" ht="18" customHeight="1">
      <c r="J171" s="17"/>
      <c r="K171" s="17"/>
      <c r="L171" s="17"/>
      <c r="M171" s="17"/>
      <c r="N171" s="17"/>
    </row>
    <row r="172" spans="1:3" ht="15.75" customHeight="1">
      <c r="A172" s="15" t="s">
        <v>383</v>
      </c>
      <c r="B172" s="50" t="s">
        <v>384</v>
      </c>
      <c r="C172" s="50"/>
    </row>
    <row r="173" ht="15.75" customHeight="1">
      <c r="N173" s="55" t="s">
        <v>385</v>
      </c>
    </row>
    <row r="174" ht="15.75" customHeight="1">
      <c r="N174" s="55" t="s">
        <v>386</v>
      </c>
    </row>
    <row r="175" ht="15.75" customHeight="1">
      <c r="N175" s="55" t="s">
        <v>387</v>
      </c>
    </row>
    <row r="176" ht="15.75" customHeight="1">
      <c r="N176" s="55" t="s">
        <v>388</v>
      </c>
    </row>
    <row r="177" ht="15.75" customHeight="1">
      <c r="N177" s="6" t="s">
        <v>389</v>
      </c>
    </row>
    <row r="178" spans="2:14" ht="15.75" customHeight="1">
      <c r="B178" s="7" t="s">
        <v>390</v>
      </c>
      <c r="N178" s="55" t="s">
        <v>391</v>
      </c>
    </row>
    <row r="179" ht="15.75" customHeight="1">
      <c r="B179" s="15" t="s">
        <v>392</v>
      </c>
    </row>
    <row r="180" ht="15.75" customHeight="1">
      <c r="B180" s="15" t="s">
        <v>393</v>
      </c>
    </row>
    <row r="181" spans="3:14" ht="15.75" customHeight="1">
      <c r="C181" s="15" t="s">
        <v>394</v>
      </c>
      <c r="N181" s="17">
        <v>10615</v>
      </c>
    </row>
    <row r="182" spans="3:14" ht="15.75" customHeight="1">
      <c r="C182" s="15" t="s">
        <v>395</v>
      </c>
      <c r="N182" s="17">
        <v>539</v>
      </c>
    </row>
    <row r="183" spans="3:14" ht="15.75" customHeight="1">
      <c r="C183" s="15" t="s">
        <v>396</v>
      </c>
      <c r="N183" s="17">
        <v>985</v>
      </c>
    </row>
    <row r="184" spans="3:14" ht="15.75" customHeight="1">
      <c r="C184" s="15" t="s">
        <v>397</v>
      </c>
      <c r="N184" s="30">
        <v>3142</v>
      </c>
    </row>
    <row r="185" ht="15.75" customHeight="1">
      <c r="N185" s="17">
        <f>SUM(N181:N184)</f>
        <v>15281</v>
      </c>
    </row>
    <row r="186" spans="2:14" ht="15.75" customHeight="1">
      <c r="B186" s="15" t="s">
        <v>398</v>
      </c>
      <c r="N186" s="17"/>
    </row>
    <row r="187" spans="3:14" ht="15.75" customHeight="1">
      <c r="C187" s="15" t="s">
        <v>399</v>
      </c>
      <c r="N187" s="30">
        <v>11501</v>
      </c>
    </row>
    <row r="188" ht="15" customHeight="1">
      <c r="N188" s="17"/>
    </row>
    <row r="189" ht="15.75" customHeight="1">
      <c r="N189" s="36">
        <f>N185+N187</f>
        <v>26782</v>
      </c>
    </row>
    <row r="190" ht="15.75" customHeight="1">
      <c r="N190" s="17"/>
    </row>
    <row r="191" ht="15.75" customHeight="1">
      <c r="N191" s="17"/>
    </row>
    <row r="192" ht="15.75" customHeight="1">
      <c r="N192" s="17"/>
    </row>
    <row r="193" ht="15.75" customHeight="1">
      <c r="N193" s="17"/>
    </row>
    <row r="194" spans="1:14" ht="15.75" customHeight="1">
      <c r="A194" s="91" t="s">
        <v>400</v>
      </c>
      <c r="B194" s="91"/>
      <c r="C194" s="91"/>
      <c r="N194" s="17"/>
    </row>
    <row r="195" spans="1:14" ht="15.75" customHeight="1">
      <c r="A195" s="92" t="str">
        <f>A146</f>
        <v>26870 D</v>
      </c>
      <c r="B195" s="92"/>
      <c r="C195" s="92"/>
      <c r="N195" s="56" t="s">
        <v>401</v>
      </c>
    </row>
    <row r="196" spans="1:14" ht="15.75" customHeight="1">
      <c r="A196" s="55"/>
      <c r="B196" s="55"/>
      <c r="C196" s="55"/>
      <c r="N196" s="56"/>
    </row>
    <row r="197" spans="1:14" ht="15.75" customHeight="1">
      <c r="A197" s="55"/>
      <c r="B197" s="55"/>
      <c r="C197" s="55"/>
      <c r="N197" s="56"/>
    </row>
    <row r="198" spans="1:3" ht="15.75" customHeight="1">
      <c r="A198" s="15" t="s">
        <v>402</v>
      </c>
      <c r="B198" s="50" t="s">
        <v>403</v>
      </c>
      <c r="C198" s="50"/>
    </row>
    <row r="199" spans="2:14" ht="15.75" customHeight="1">
      <c r="B199" s="94" t="s">
        <v>404</v>
      </c>
      <c r="C199" s="94"/>
      <c r="D199" s="94"/>
      <c r="E199" s="94"/>
      <c r="F199" s="94"/>
      <c r="G199" s="94"/>
      <c r="H199" s="94"/>
      <c r="I199" s="94"/>
      <c r="J199" s="94"/>
      <c r="K199" s="94"/>
      <c r="L199" s="94"/>
      <c r="M199" s="94"/>
      <c r="N199" s="94"/>
    </row>
    <row r="200" spans="2:14" ht="15.75" customHeight="1">
      <c r="B200" s="94"/>
      <c r="C200" s="94"/>
      <c r="D200" s="94"/>
      <c r="E200" s="94"/>
      <c r="F200" s="94"/>
      <c r="G200" s="94"/>
      <c r="H200" s="94"/>
      <c r="I200" s="94"/>
      <c r="J200" s="94"/>
      <c r="K200" s="94"/>
      <c r="L200" s="94"/>
      <c r="M200" s="94"/>
      <c r="N200" s="94"/>
    </row>
    <row r="201" spans="2:14" ht="12" customHeight="1">
      <c r="B201" s="57"/>
      <c r="C201" s="57"/>
      <c r="D201" s="57"/>
      <c r="E201" s="57"/>
      <c r="F201" s="57"/>
      <c r="G201" s="57"/>
      <c r="H201" s="57"/>
      <c r="I201" s="57"/>
      <c r="J201" s="57"/>
      <c r="K201" s="57"/>
      <c r="L201" s="57"/>
      <c r="M201" s="57"/>
      <c r="N201" s="57"/>
    </row>
    <row r="202" spans="8:14" ht="15.75" customHeight="1">
      <c r="H202" s="55"/>
      <c r="J202" s="55" t="s">
        <v>405</v>
      </c>
      <c r="K202" s="55"/>
      <c r="L202" s="55"/>
      <c r="N202" s="55"/>
    </row>
    <row r="203" spans="8:12" ht="15.75" customHeight="1">
      <c r="H203" s="55"/>
      <c r="J203" s="55" t="s">
        <v>406</v>
      </c>
      <c r="K203" s="55"/>
      <c r="L203" s="55" t="s">
        <v>407</v>
      </c>
    </row>
    <row r="204" spans="8:14" ht="15.75" customHeight="1">
      <c r="H204" s="6"/>
      <c r="J204" s="6" t="s">
        <v>408</v>
      </c>
      <c r="K204" s="55"/>
      <c r="L204" s="6" t="s">
        <v>409</v>
      </c>
      <c r="N204" s="6" t="s">
        <v>410</v>
      </c>
    </row>
    <row r="205" spans="8:14" ht="15.75" customHeight="1">
      <c r="H205" s="55"/>
      <c r="J205" s="55" t="s">
        <v>411</v>
      </c>
      <c r="L205" s="55" t="s">
        <v>412</v>
      </c>
      <c r="N205" s="55" t="s">
        <v>413</v>
      </c>
    </row>
    <row r="206" ht="8.25" customHeight="1">
      <c r="N206" s="55"/>
    </row>
    <row r="207" spans="2:14" ht="15.75" customHeight="1">
      <c r="B207" s="15" t="s">
        <v>414</v>
      </c>
      <c r="H207" s="17"/>
      <c r="I207" s="17"/>
      <c r="J207" s="36">
        <v>688</v>
      </c>
      <c r="K207" s="17"/>
      <c r="L207" s="36">
        <v>1200</v>
      </c>
      <c r="M207" s="17"/>
      <c r="N207" s="36">
        <f>SUM(H207:L207)</f>
        <v>1888</v>
      </c>
    </row>
    <row r="208" spans="2:14" ht="12.75" customHeight="1" hidden="1">
      <c r="B208" s="15" t="s">
        <v>415</v>
      </c>
      <c r="H208" s="17"/>
      <c r="I208" s="17"/>
      <c r="J208" s="30"/>
      <c r="K208" s="17"/>
      <c r="L208" s="30"/>
      <c r="M208" s="17"/>
      <c r="N208" s="30">
        <f>SUM(H208:L208)</f>
        <v>0</v>
      </c>
    </row>
    <row r="209" spans="8:14" ht="12.75" customHeight="1" hidden="1">
      <c r="H209" s="17"/>
      <c r="I209" s="17"/>
      <c r="J209" s="17"/>
      <c r="K209" s="17"/>
      <c r="L209" s="17"/>
      <c r="M209" s="17"/>
      <c r="N209" s="17"/>
    </row>
    <row r="210" spans="8:14" ht="12.75" customHeight="1" hidden="1">
      <c r="H210" s="17"/>
      <c r="I210" s="17"/>
      <c r="J210" s="36">
        <f>SUM(J207:J209)</f>
        <v>688</v>
      </c>
      <c r="K210" s="17"/>
      <c r="L210" s="36">
        <f>SUM(L207:L209)</f>
        <v>1200</v>
      </c>
      <c r="M210" s="17"/>
      <c r="N210" s="36">
        <f>SUM(N207:N209)</f>
        <v>1888</v>
      </c>
    </row>
    <row r="211" spans="12:14" ht="15.75">
      <c r="L211" s="17"/>
      <c r="M211" s="17"/>
      <c r="N211" s="17"/>
    </row>
    <row r="212" spans="1:14" ht="15.75" customHeight="1">
      <c r="A212" s="15" t="s">
        <v>416</v>
      </c>
      <c r="B212" s="50" t="s">
        <v>417</v>
      </c>
      <c r="C212" s="55"/>
      <c r="L212" s="17"/>
      <c r="M212" s="17"/>
      <c r="N212" s="17"/>
    </row>
    <row r="213" spans="2:14" ht="15.75" customHeight="1">
      <c r="B213" s="15" t="s">
        <v>418</v>
      </c>
      <c r="C213" s="55"/>
      <c r="L213" s="17"/>
      <c r="M213" s="17"/>
      <c r="N213" s="17"/>
    </row>
    <row r="214" spans="3:14" ht="15.75" customHeight="1">
      <c r="C214" s="55"/>
      <c r="L214" s="17"/>
      <c r="M214" s="17"/>
      <c r="N214" s="17"/>
    </row>
    <row r="215" spans="1:14" ht="15.75" customHeight="1">
      <c r="A215" s="59" t="s">
        <v>419</v>
      </c>
      <c r="B215" s="58" t="s">
        <v>420</v>
      </c>
      <c r="C215" s="58"/>
      <c r="D215" s="69"/>
      <c r="E215" s="69"/>
      <c r="F215" s="69"/>
      <c r="G215" s="69"/>
      <c r="H215" s="69"/>
      <c r="I215" s="69"/>
      <c r="J215" s="69"/>
      <c r="K215" s="69"/>
      <c r="L215" s="69"/>
      <c r="M215" s="69"/>
      <c r="N215" s="69"/>
    </row>
    <row r="216" spans="1:14" ht="15.75" customHeight="1">
      <c r="A216" s="59"/>
      <c r="B216" s="86" t="s">
        <v>421</v>
      </c>
      <c r="C216" s="86"/>
      <c r="D216" s="86"/>
      <c r="E216" s="86"/>
      <c r="F216" s="86"/>
      <c r="G216" s="86"/>
      <c r="H216" s="86"/>
      <c r="I216" s="86"/>
      <c r="J216" s="86"/>
      <c r="K216" s="86"/>
      <c r="L216" s="86"/>
      <c r="M216" s="86"/>
      <c r="N216" s="86"/>
    </row>
    <row r="217" spans="1:14" ht="15.75" customHeight="1">
      <c r="A217" s="59"/>
      <c r="B217" s="86"/>
      <c r="C217" s="86"/>
      <c r="D217" s="86"/>
      <c r="E217" s="86"/>
      <c r="F217" s="86"/>
      <c r="G217" s="86"/>
      <c r="H217" s="86"/>
      <c r="I217" s="86"/>
      <c r="J217" s="86"/>
      <c r="K217" s="86"/>
      <c r="L217" s="86"/>
      <c r="M217" s="86"/>
      <c r="N217" s="86"/>
    </row>
    <row r="218" spans="2:14" ht="15.75" customHeight="1">
      <c r="B218" s="86"/>
      <c r="C218" s="86"/>
      <c r="D218" s="86"/>
      <c r="E218" s="86"/>
      <c r="F218" s="86"/>
      <c r="G218" s="86"/>
      <c r="H218" s="86"/>
      <c r="I218" s="86"/>
      <c r="J218" s="86"/>
      <c r="K218" s="86"/>
      <c r="L218" s="86"/>
      <c r="M218" s="86"/>
      <c r="N218" s="86"/>
    </row>
    <row r="219" spans="2:14" ht="14.25" customHeight="1">
      <c r="B219" s="16"/>
      <c r="C219" s="16"/>
      <c r="D219" s="16"/>
      <c r="E219" s="16"/>
      <c r="F219" s="16"/>
      <c r="G219" s="16"/>
      <c r="H219" s="16"/>
      <c r="I219" s="16"/>
      <c r="J219" s="16"/>
      <c r="K219" s="16"/>
      <c r="L219" s="16"/>
      <c r="M219" s="16"/>
      <c r="N219" s="16"/>
    </row>
    <row r="220" spans="2:14" ht="15.75" customHeight="1">
      <c r="B220" s="86" t="s">
        <v>422</v>
      </c>
      <c r="C220" s="86"/>
      <c r="D220" s="86"/>
      <c r="E220" s="86"/>
      <c r="F220" s="86"/>
      <c r="G220" s="86"/>
      <c r="H220" s="86"/>
      <c r="I220" s="86"/>
      <c r="J220" s="86"/>
      <c r="K220" s="86"/>
      <c r="L220" s="86"/>
      <c r="M220" s="86"/>
      <c r="N220" s="86"/>
    </row>
    <row r="221" spans="2:14" ht="15.75" customHeight="1">
      <c r="B221" s="86"/>
      <c r="C221" s="86"/>
      <c r="D221" s="86"/>
      <c r="E221" s="86"/>
      <c r="F221" s="86"/>
      <c r="G221" s="86"/>
      <c r="H221" s="86"/>
      <c r="I221" s="86"/>
      <c r="J221" s="86"/>
      <c r="K221" s="86"/>
      <c r="L221" s="86"/>
      <c r="M221" s="86"/>
      <c r="N221" s="86"/>
    </row>
    <row r="222" spans="2:14" ht="15.75" customHeight="1">
      <c r="B222" s="16"/>
      <c r="C222" s="16"/>
      <c r="D222" s="16"/>
      <c r="E222" s="16"/>
      <c r="F222" s="16"/>
      <c r="G222" s="16"/>
      <c r="H222" s="16"/>
      <c r="I222" s="16"/>
      <c r="J222" s="16"/>
      <c r="K222" s="16"/>
      <c r="L222" s="55" t="s">
        <v>423</v>
      </c>
      <c r="M222" s="55"/>
      <c r="N222" s="55" t="s">
        <v>424</v>
      </c>
    </row>
    <row r="223" spans="2:14" ht="15.75" customHeight="1">
      <c r="B223" s="16"/>
      <c r="C223" s="16"/>
      <c r="D223" s="16"/>
      <c r="E223" s="16"/>
      <c r="F223" s="16"/>
      <c r="G223" s="16"/>
      <c r="H223" s="16"/>
      <c r="I223" s="16"/>
      <c r="J223" s="16"/>
      <c r="K223" s="16"/>
      <c r="L223" s="55" t="s">
        <v>425</v>
      </c>
      <c r="M223" s="55"/>
      <c r="N223" s="55" t="s">
        <v>426</v>
      </c>
    </row>
    <row r="224" spans="2:14" ht="15.75" customHeight="1">
      <c r="B224" s="16"/>
      <c r="C224" s="16"/>
      <c r="D224" s="16"/>
      <c r="E224" s="16"/>
      <c r="F224" s="16"/>
      <c r="G224" s="16"/>
      <c r="H224" s="16"/>
      <c r="I224" s="16"/>
      <c r="J224" s="16"/>
      <c r="K224" s="16"/>
      <c r="L224" s="55" t="s">
        <v>427</v>
      </c>
      <c r="M224" s="55"/>
      <c r="N224" s="55" t="s">
        <v>428</v>
      </c>
    </row>
    <row r="225" spans="2:14" ht="15.75" customHeight="1">
      <c r="B225" s="16"/>
      <c r="C225" s="16"/>
      <c r="D225" s="16"/>
      <c r="E225" s="16"/>
      <c r="F225" s="16"/>
      <c r="G225" s="16"/>
      <c r="H225" s="16"/>
      <c r="I225" s="16"/>
      <c r="J225" s="16"/>
      <c r="K225" s="16"/>
      <c r="L225" s="55" t="s">
        <v>429</v>
      </c>
      <c r="M225" s="55"/>
      <c r="N225" s="55" t="s">
        <v>430</v>
      </c>
    </row>
    <row r="226" spans="2:14" ht="15.75" customHeight="1">
      <c r="B226" s="16"/>
      <c r="C226" s="16"/>
      <c r="D226" s="16"/>
      <c r="E226" s="16"/>
      <c r="F226" s="16"/>
      <c r="G226" s="16"/>
      <c r="H226" s="16"/>
      <c r="I226" s="16"/>
      <c r="J226" s="16"/>
      <c r="K226" s="16"/>
      <c r="L226" s="6" t="s">
        <v>431</v>
      </c>
      <c r="M226" s="6"/>
      <c r="N226" s="6" t="s">
        <v>432</v>
      </c>
    </row>
    <row r="227" spans="2:14" ht="15.75" customHeight="1">
      <c r="B227" s="69" t="s">
        <v>433</v>
      </c>
      <c r="C227" s="16"/>
      <c r="D227" s="16"/>
      <c r="E227" s="16"/>
      <c r="F227" s="16"/>
      <c r="G227" s="16"/>
      <c r="H227" s="16"/>
      <c r="I227" s="16"/>
      <c r="J227" s="16"/>
      <c r="K227" s="16"/>
      <c r="L227" s="55" t="s">
        <v>434</v>
      </c>
      <c r="M227" s="55"/>
      <c r="N227" s="55" t="s">
        <v>435</v>
      </c>
    </row>
    <row r="228" spans="3:14" ht="15.75" customHeight="1">
      <c r="C228" s="16"/>
      <c r="D228" s="16"/>
      <c r="E228" s="16"/>
      <c r="F228" s="16"/>
      <c r="G228" s="16"/>
      <c r="H228" s="16"/>
      <c r="I228" s="16"/>
      <c r="J228" s="16"/>
      <c r="K228" s="16"/>
      <c r="L228" s="55"/>
      <c r="M228" s="55"/>
      <c r="N228" s="55"/>
    </row>
    <row r="229" spans="2:14" ht="15.75" customHeight="1">
      <c r="B229" s="69" t="s">
        <v>436</v>
      </c>
      <c r="C229" s="16"/>
      <c r="D229" s="16"/>
      <c r="E229" s="16"/>
      <c r="F229" s="16"/>
      <c r="G229" s="16"/>
      <c r="H229" s="16"/>
      <c r="I229" s="16"/>
      <c r="J229" s="16"/>
      <c r="K229" s="16"/>
      <c r="L229" s="17"/>
      <c r="M229" s="17"/>
      <c r="N229" s="17"/>
    </row>
    <row r="230" spans="2:14" ht="15.75">
      <c r="B230" s="69" t="s">
        <v>437</v>
      </c>
      <c r="C230" s="16"/>
      <c r="D230" s="16"/>
      <c r="E230" s="16"/>
      <c r="F230" s="16"/>
      <c r="G230" s="16"/>
      <c r="H230" s="16"/>
      <c r="I230" s="16"/>
      <c r="J230" s="16"/>
      <c r="K230" s="16"/>
      <c r="L230" s="17">
        <v>987</v>
      </c>
      <c r="M230" s="17"/>
      <c r="N230" s="17">
        <v>987</v>
      </c>
    </row>
    <row r="231" spans="2:14" ht="15.75">
      <c r="B231" s="69" t="s">
        <v>438</v>
      </c>
      <c r="C231" s="16"/>
      <c r="D231" s="16"/>
      <c r="E231" s="16"/>
      <c r="F231" s="16"/>
      <c r="G231" s="16"/>
      <c r="H231" s="16"/>
      <c r="I231" s="16"/>
      <c r="J231" s="16"/>
      <c r="K231" s="16"/>
      <c r="L231" s="17">
        <v>-1</v>
      </c>
      <c r="M231" s="17"/>
      <c r="N231" s="17">
        <v>-1</v>
      </c>
    </row>
    <row r="232" spans="2:14" ht="15.75" customHeight="1">
      <c r="B232" s="69"/>
      <c r="C232" s="16"/>
      <c r="D232" s="16"/>
      <c r="E232" s="16"/>
      <c r="F232" s="16"/>
      <c r="G232" s="16"/>
      <c r="H232" s="16"/>
      <c r="I232" s="16"/>
      <c r="J232" s="16"/>
      <c r="K232" s="16"/>
      <c r="L232" s="17"/>
      <c r="M232" s="17"/>
      <c r="N232" s="17"/>
    </row>
    <row r="233" spans="2:14" ht="15.75" customHeight="1">
      <c r="B233" s="69" t="s">
        <v>439</v>
      </c>
      <c r="C233" s="16"/>
      <c r="D233" s="16"/>
      <c r="E233" s="16"/>
      <c r="F233" s="16"/>
      <c r="G233" s="16"/>
      <c r="H233" s="16"/>
      <c r="I233" s="16"/>
      <c r="J233" s="16"/>
      <c r="K233" s="16"/>
      <c r="L233" s="17"/>
      <c r="M233" s="17"/>
      <c r="N233" s="17"/>
    </row>
    <row r="234" spans="2:14" ht="15.75" customHeight="1">
      <c r="B234" s="69" t="s">
        <v>440</v>
      </c>
      <c r="C234" s="16"/>
      <c r="D234" s="16"/>
      <c r="E234" s="16"/>
      <c r="F234" s="16"/>
      <c r="G234" s="16"/>
      <c r="H234" s="16"/>
      <c r="I234" s="16"/>
      <c r="J234" s="16"/>
      <c r="K234" s="16"/>
      <c r="L234" s="17">
        <v>558</v>
      </c>
      <c r="M234" s="17"/>
      <c r="N234" s="17">
        <v>558</v>
      </c>
    </row>
    <row r="235" spans="2:14" ht="15.75" customHeight="1">
      <c r="B235" s="69"/>
      <c r="C235" s="16"/>
      <c r="D235" s="16"/>
      <c r="E235" s="16"/>
      <c r="F235" s="16"/>
      <c r="G235" s="16"/>
      <c r="H235" s="16"/>
      <c r="I235" s="16"/>
      <c r="J235" s="16"/>
      <c r="K235" s="16"/>
      <c r="L235" s="17"/>
      <c r="M235" s="17"/>
      <c r="N235" s="17"/>
    </row>
    <row r="236" spans="2:14" ht="15.75" customHeight="1">
      <c r="B236" s="69" t="s">
        <v>441</v>
      </c>
      <c r="C236" s="16"/>
      <c r="D236" s="16"/>
      <c r="E236" s="16"/>
      <c r="F236" s="16"/>
      <c r="G236" s="16"/>
      <c r="H236" s="16"/>
      <c r="I236" s="16"/>
      <c r="J236" s="16"/>
      <c r="K236" s="16"/>
      <c r="L236" s="8"/>
      <c r="M236" s="8"/>
      <c r="N236" s="8"/>
    </row>
    <row r="237" spans="2:14" ht="15.75" customHeight="1">
      <c r="B237" s="69" t="s">
        <v>442</v>
      </c>
      <c r="C237" s="16"/>
      <c r="D237" s="16"/>
      <c r="E237" s="16"/>
      <c r="F237" s="16"/>
      <c r="G237" s="16"/>
      <c r="H237" s="16"/>
      <c r="I237" s="16"/>
      <c r="J237" s="16"/>
      <c r="K237" s="16"/>
      <c r="L237" s="8">
        <v>-6</v>
      </c>
      <c r="M237" s="8"/>
      <c r="N237" s="8">
        <v>-6</v>
      </c>
    </row>
    <row r="238" spans="2:14" ht="15.75" customHeight="1">
      <c r="B238" s="69" t="s">
        <v>443</v>
      </c>
      <c r="C238" s="16"/>
      <c r="D238" s="16"/>
      <c r="E238" s="16"/>
      <c r="F238" s="16"/>
      <c r="G238" s="16"/>
      <c r="H238" s="16"/>
      <c r="I238" s="16"/>
      <c r="J238" s="16"/>
      <c r="K238" s="16"/>
      <c r="L238" s="8">
        <v>-160</v>
      </c>
      <c r="M238" s="8"/>
      <c r="N238" s="8">
        <v>-160</v>
      </c>
    </row>
    <row r="239" spans="2:14" ht="15.75" customHeight="1">
      <c r="B239" s="69"/>
      <c r="C239" s="16"/>
      <c r="D239" s="16"/>
      <c r="E239" s="16"/>
      <c r="F239" s="16"/>
      <c r="G239" s="16"/>
      <c r="H239" s="16"/>
      <c r="I239" s="16"/>
      <c r="J239" s="16"/>
      <c r="K239" s="16"/>
      <c r="L239" s="8"/>
      <c r="M239" s="8"/>
      <c r="N239" s="8"/>
    </row>
    <row r="240" spans="2:14" ht="15.75" customHeight="1">
      <c r="B240" s="69" t="s">
        <v>444</v>
      </c>
      <c r="C240" s="16"/>
      <c r="D240" s="16"/>
      <c r="E240" s="16"/>
      <c r="F240" s="16"/>
      <c r="G240" s="16"/>
      <c r="H240" s="16"/>
      <c r="I240" s="16"/>
      <c r="J240" s="16"/>
      <c r="K240" s="16"/>
      <c r="L240" s="8"/>
      <c r="M240" s="8"/>
      <c r="N240" s="8"/>
    </row>
    <row r="241" spans="2:14" ht="15.75" customHeight="1">
      <c r="B241" s="69" t="s">
        <v>445</v>
      </c>
      <c r="C241" s="16"/>
      <c r="D241" s="16"/>
      <c r="E241" s="16"/>
      <c r="F241" s="16"/>
      <c r="G241" s="16"/>
      <c r="H241" s="16"/>
      <c r="I241" s="16"/>
      <c r="J241" s="16"/>
      <c r="K241" s="16"/>
      <c r="L241" s="46">
        <v>-20</v>
      </c>
      <c r="M241" s="8"/>
      <c r="N241" s="46">
        <v>-20</v>
      </c>
    </row>
    <row r="242" spans="2:14" ht="15.75" customHeight="1">
      <c r="B242" s="69"/>
      <c r="C242" s="16"/>
      <c r="D242" s="16"/>
      <c r="E242" s="16"/>
      <c r="F242" s="16"/>
      <c r="G242" s="16"/>
      <c r="H242" s="16"/>
      <c r="I242" s="16"/>
      <c r="J242" s="16"/>
      <c r="K242" s="16"/>
      <c r="L242" s="8"/>
      <c r="M242" s="8"/>
      <c r="N242" s="8"/>
    </row>
    <row r="243" spans="2:14" ht="15.75" customHeight="1">
      <c r="B243" s="69"/>
      <c r="C243" s="16"/>
      <c r="D243" s="16"/>
      <c r="E243" s="16"/>
      <c r="F243" s="16"/>
      <c r="G243" s="16"/>
      <c r="H243" s="16"/>
      <c r="I243" s="16"/>
      <c r="J243" s="16"/>
      <c r="K243" s="16"/>
      <c r="L243" s="8"/>
      <c r="M243" s="8"/>
      <c r="N243" s="8"/>
    </row>
    <row r="244" spans="2:14" ht="15.75" customHeight="1">
      <c r="B244" s="69"/>
      <c r="C244" s="16"/>
      <c r="D244" s="16"/>
      <c r="E244" s="16"/>
      <c r="F244" s="16"/>
      <c r="G244" s="16"/>
      <c r="H244" s="16"/>
      <c r="I244" s="16"/>
      <c r="J244" s="16"/>
      <c r="K244" s="16"/>
      <c r="L244" s="8"/>
      <c r="M244" s="8"/>
      <c r="N244" s="8"/>
    </row>
    <row r="245" spans="2:14" ht="15.75" customHeight="1">
      <c r="B245" s="69"/>
      <c r="C245" s="16"/>
      <c r="D245" s="16"/>
      <c r="E245" s="16"/>
      <c r="F245" s="16"/>
      <c r="G245" s="16"/>
      <c r="H245" s="16"/>
      <c r="I245" s="16"/>
      <c r="J245" s="16"/>
      <c r="K245" s="16"/>
      <c r="L245" s="8"/>
      <c r="M245" s="8"/>
      <c r="N245" s="8"/>
    </row>
    <row r="246" spans="1:14" ht="15.75" customHeight="1">
      <c r="A246" s="91" t="s">
        <v>446</v>
      </c>
      <c r="B246" s="91"/>
      <c r="C246" s="91"/>
      <c r="L246" s="59"/>
      <c r="M246" s="59"/>
      <c r="N246" s="59"/>
    </row>
    <row r="247" spans="1:14" ht="15.75" customHeight="1">
      <c r="A247" s="92" t="str">
        <f>A2</f>
        <v>26870 D</v>
      </c>
      <c r="B247" s="92"/>
      <c r="C247" s="92"/>
      <c r="L247" s="59"/>
      <c r="M247" s="59"/>
      <c r="N247" s="56" t="s">
        <v>447</v>
      </c>
    </row>
    <row r="248" spans="12:14" ht="15.75" customHeight="1">
      <c r="L248" s="59"/>
      <c r="M248" s="59"/>
      <c r="N248" s="59"/>
    </row>
    <row r="249" spans="12:14" ht="15.75">
      <c r="L249" s="59"/>
      <c r="M249" s="59"/>
      <c r="N249" s="59"/>
    </row>
    <row r="250" spans="1:14" ht="15.75" customHeight="1">
      <c r="A250" s="58" t="s">
        <v>448</v>
      </c>
      <c r="L250" s="59"/>
      <c r="M250" s="59"/>
      <c r="N250" s="59"/>
    </row>
    <row r="251" spans="1:14" ht="15.75">
      <c r="A251" s="58"/>
      <c r="L251" s="59"/>
      <c r="M251" s="59"/>
      <c r="N251" s="59"/>
    </row>
    <row r="252" spans="1:3" ht="15.75" customHeight="1">
      <c r="A252" s="15" t="s">
        <v>449</v>
      </c>
      <c r="B252" s="50" t="s">
        <v>450</v>
      </c>
      <c r="C252" s="50"/>
    </row>
    <row r="253" ht="7.5" customHeight="1"/>
    <row r="254" spans="8:14" ht="15.75" customHeight="1">
      <c r="H254" s="55" t="s">
        <v>451</v>
      </c>
      <c r="I254" s="55"/>
      <c r="J254" s="55" t="s">
        <v>452</v>
      </c>
      <c r="K254" s="55"/>
      <c r="L254" s="55"/>
      <c r="M254" s="55"/>
      <c r="N254" s="55"/>
    </row>
    <row r="255" spans="8:14" ht="15.75" customHeight="1">
      <c r="H255" s="55" t="s">
        <v>453</v>
      </c>
      <c r="I255" s="55"/>
      <c r="J255" s="55" t="s">
        <v>454</v>
      </c>
      <c r="K255" s="55"/>
      <c r="L255" s="55"/>
      <c r="M255" s="55"/>
      <c r="N255" s="55"/>
    </row>
    <row r="256" spans="8:14" ht="15.75" customHeight="1">
      <c r="H256" s="55" t="s">
        <v>455</v>
      </c>
      <c r="I256" s="55"/>
      <c r="J256" s="55" t="s">
        <v>456</v>
      </c>
      <c r="K256" s="55"/>
      <c r="L256" s="55"/>
      <c r="M256" s="55"/>
      <c r="N256" s="55"/>
    </row>
    <row r="257" spans="8:14" ht="15.75" customHeight="1">
      <c r="H257" s="55" t="s">
        <v>457</v>
      </c>
      <c r="I257" s="55"/>
      <c r="J257" s="55" t="s">
        <v>458</v>
      </c>
      <c r="K257" s="55"/>
      <c r="L257" s="55"/>
      <c r="M257" s="55"/>
      <c r="N257" s="55"/>
    </row>
    <row r="258" spans="8:14" ht="15.75" customHeight="1">
      <c r="H258" s="55" t="s">
        <v>459</v>
      </c>
      <c r="I258" s="55"/>
      <c r="J258" s="55" t="s">
        <v>460</v>
      </c>
      <c r="K258" s="55"/>
      <c r="L258" s="55"/>
      <c r="M258" s="55"/>
      <c r="N258" s="55"/>
    </row>
    <row r="259" spans="8:14" ht="15.75" customHeight="1">
      <c r="H259" s="68" t="s">
        <v>461</v>
      </c>
      <c r="I259" s="55"/>
      <c r="J259" s="68" t="s">
        <v>462</v>
      </c>
      <c r="K259" s="6"/>
      <c r="L259" s="74" t="s">
        <v>463</v>
      </c>
      <c r="M259" s="74"/>
      <c r="N259" s="74"/>
    </row>
    <row r="260" spans="8:14" ht="15.75" customHeight="1">
      <c r="H260" s="55" t="s">
        <v>464</v>
      </c>
      <c r="I260" s="55"/>
      <c r="J260" s="55" t="s">
        <v>465</v>
      </c>
      <c r="K260" s="55"/>
      <c r="L260" s="55" t="s">
        <v>466</v>
      </c>
      <c r="M260" s="55"/>
      <c r="N260" s="55" t="s">
        <v>467</v>
      </c>
    </row>
    <row r="261" ht="6" customHeight="1"/>
    <row r="262" spans="2:14" ht="15.75" customHeight="1">
      <c r="B262" s="15" t="s">
        <v>468</v>
      </c>
      <c r="H262" s="17">
        <f>GIS!K16</f>
        <v>13340</v>
      </c>
      <c r="I262" s="17"/>
      <c r="J262" s="17">
        <f>GIS!M16</f>
        <v>14720</v>
      </c>
      <c r="K262" s="17"/>
      <c r="L262" s="17">
        <f>H262-J262</f>
        <v>-1380</v>
      </c>
      <c r="M262" s="70"/>
      <c r="N262" s="70">
        <f>L262/J262*100</f>
        <v>-9.375</v>
      </c>
    </row>
    <row r="263" spans="2:14" ht="15.75" customHeight="1">
      <c r="B263" s="15" t="s">
        <v>607</v>
      </c>
      <c r="H263" s="17"/>
      <c r="I263" s="17"/>
      <c r="J263" s="17"/>
      <c r="K263" s="17"/>
      <c r="L263" s="17"/>
      <c r="M263" s="70"/>
      <c r="N263" s="70"/>
    </row>
    <row r="264" spans="3:14" ht="15.75" customHeight="1">
      <c r="C264" s="15" t="s">
        <v>469</v>
      </c>
      <c r="H264" s="17">
        <f>GIS!K35</f>
        <v>1998</v>
      </c>
      <c r="I264" s="17"/>
      <c r="J264" s="17">
        <f>GIS!M35</f>
        <v>-295</v>
      </c>
      <c r="K264" s="17"/>
      <c r="L264" s="17">
        <f>H264-J264</f>
        <v>2293</v>
      </c>
      <c r="M264" s="70"/>
      <c r="N264" s="70">
        <f>-L264/J264*100</f>
        <v>777.2881355932203</v>
      </c>
    </row>
    <row r="265" spans="2:14" ht="15.75" customHeight="1">
      <c r="B265" s="15" t="s">
        <v>608</v>
      </c>
      <c r="H265" s="17">
        <f>GIS!K39</f>
        <v>1982</v>
      </c>
      <c r="I265" s="17"/>
      <c r="J265" s="17">
        <f>GIS!M39</f>
        <v>-339</v>
      </c>
      <c r="K265" s="17"/>
      <c r="L265" s="17">
        <f>H265-J265</f>
        <v>2321</v>
      </c>
      <c r="M265" s="70"/>
      <c r="N265" s="70">
        <f>-L265/J265*100</f>
        <v>684.6607669616519</v>
      </c>
    </row>
    <row r="266" spans="2:14" ht="15.75" customHeight="1">
      <c r="B266" s="15" t="s">
        <v>609</v>
      </c>
      <c r="H266" s="17"/>
      <c r="I266" s="17"/>
      <c r="J266" s="17"/>
      <c r="K266" s="17"/>
      <c r="L266" s="17"/>
      <c r="M266" s="70"/>
      <c r="N266" s="70"/>
    </row>
    <row r="267" spans="3:14" ht="15.75" customHeight="1">
      <c r="C267" s="15" t="s">
        <v>470</v>
      </c>
      <c r="H267" s="17">
        <f>GIS!K47</f>
        <v>1464</v>
      </c>
      <c r="I267" s="17"/>
      <c r="J267" s="17">
        <f>GIS!M47</f>
        <v>-1134</v>
      </c>
      <c r="K267" s="17"/>
      <c r="L267" s="17">
        <f>H267-J267</f>
        <v>2598</v>
      </c>
      <c r="M267" s="70"/>
      <c r="N267" s="70">
        <f>-L267/J267*100</f>
        <v>229.10052910052912</v>
      </c>
    </row>
    <row r="268" ht="8.25" customHeight="1">
      <c r="H268" s="63"/>
    </row>
    <row r="269" spans="2:14" ht="15.75" outlineLevel="1">
      <c r="B269" s="94" t="s">
        <v>471</v>
      </c>
      <c r="C269" s="94"/>
      <c r="D269" s="94"/>
      <c r="E269" s="94"/>
      <c r="F269" s="94"/>
      <c r="G269" s="94"/>
      <c r="H269" s="94"/>
      <c r="I269" s="94"/>
      <c r="J269" s="94"/>
      <c r="K269" s="94"/>
      <c r="L269" s="94"/>
      <c r="M269" s="94"/>
      <c r="N269" s="94"/>
    </row>
    <row r="270" spans="2:14" ht="15.75">
      <c r="B270" s="94"/>
      <c r="C270" s="94"/>
      <c r="D270" s="94"/>
      <c r="E270" s="94"/>
      <c r="F270" s="94"/>
      <c r="G270" s="94"/>
      <c r="H270" s="94"/>
      <c r="I270" s="94"/>
      <c r="J270" s="94"/>
      <c r="K270" s="94"/>
      <c r="L270" s="94"/>
      <c r="M270" s="94"/>
      <c r="N270" s="94"/>
    </row>
    <row r="271" spans="2:14" ht="10.5" customHeight="1">
      <c r="B271" s="57"/>
      <c r="C271" s="57"/>
      <c r="D271" s="57"/>
      <c r="E271" s="57"/>
      <c r="F271" s="57"/>
      <c r="G271" s="57"/>
      <c r="H271" s="57"/>
      <c r="I271" s="57"/>
      <c r="J271" s="57"/>
      <c r="K271" s="57"/>
      <c r="L271" s="57"/>
      <c r="M271" s="57"/>
      <c r="N271" s="57"/>
    </row>
    <row r="272" spans="2:14" ht="15.75">
      <c r="B272" s="94" t="s">
        <v>472</v>
      </c>
      <c r="C272" s="94"/>
      <c r="D272" s="94"/>
      <c r="E272" s="94"/>
      <c r="F272" s="94"/>
      <c r="G272" s="94"/>
      <c r="H272" s="94"/>
      <c r="I272" s="94"/>
      <c r="J272" s="94"/>
      <c r="K272" s="94"/>
      <c r="L272" s="94"/>
      <c r="M272" s="94"/>
      <c r="N272" s="94"/>
    </row>
    <row r="273" spans="2:14" ht="15.75">
      <c r="B273" s="94"/>
      <c r="C273" s="94"/>
      <c r="D273" s="94"/>
      <c r="E273" s="94"/>
      <c r="F273" s="94"/>
      <c r="G273" s="94"/>
      <c r="H273" s="94"/>
      <c r="I273" s="94"/>
      <c r="J273" s="94"/>
      <c r="K273" s="94"/>
      <c r="L273" s="94"/>
      <c r="M273" s="94"/>
      <c r="N273" s="94"/>
    </row>
    <row r="274" spans="2:14" ht="15.75">
      <c r="B274" s="94"/>
      <c r="C274" s="94"/>
      <c r="D274" s="94"/>
      <c r="E274" s="94"/>
      <c r="F274" s="94"/>
      <c r="G274" s="94"/>
      <c r="H274" s="94"/>
      <c r="I274" s="94"/>
      <c r="J274" s="94"/>
      <c r="K274" s="94"/>
      <c r="L274" s="94"/>
      <c r="M274" s="94"/>
      <c r="N274" s="94"/>
    </row>
    <row r="275" spans="3:14" ht="15.75" customHeight="1">
      <c r="C275" s="57"/>
      <c r="D275" s="57"/>
      <c r="E275" s="57"/>
      <c r="F275" s="57"/>
      <c r="G275" s="57"/>
      <c r="H275" s="57"/>
      <c r="I275" s="57"/>
      <c r="J275" s="57"/>
      <c r="K275" s="57"/>
      <c r="L275" s="57"/>
      <c r="M275" s="57"/>
      <c r="N275" s="57"/>
    </row>
    <row r="276" spans="1:14" ht="15.75" customHeight="1">
      <c r="A276" s="15" t="s">
        <v>473</v>
      </c>
      <c r="B276" s="96" t="s">
        <v>474</v>
      </c>
      <c r="C276" s="96"/>
      <c r="D276" s="96"/>
      <c r="E276" s="96"/>
      <c r="F276" s="96"/>
      <c r="G276" s="96"/>
      <c r="H276" s="96"/>
      <c r="I276" s="96"/>
      <c r="J276" s="96"/>
      <c r="K276" s="96"/>
      <c r="L276" s="96"/>
      <c r="M276" s="96"/>
      <c r="N276" s="96"/>
    </row>
    <row r="277" spans="2:14" ht="15.75" customHeight="1">
      <c r="B277" s="96"/>
      <c r="C277" s="96"/>
      <c r="D277" s="96"/>
      <c r="E277" s="96"/>
      <c r="F277" s="96"/>
      <c r="G277" s="96"/>
      <c r="H277" s="96"/>
      <c r="I277" s="96"/>
      <c r="J277" s="96"/>
      <c r="K277" s="96"/>
      <c r="L277" s="96"/>
      <c r="M277" s="96"/>
      <c r="N277" s="96"/>
    </row>
    <row r="278" ht="7.5" customHeight="1"/>
    <row r="279" spans="8:14" ht="15.75" customHeight="1">
      <c r="H279" s="55" t="s">
        <v>475</v>
      </c>
      <c r="I279" s="55"/>
      <c r="J279" s="55" t="s">
        <v>476</v>
      </c>
      <c r="K279" s="55"/>
      <c r="L279" s="55"/>
      <c r="M279" s="55"/>
      <c r="N279" s="55"/>
    </row>
    <row r="280" spans="8:14" ht="15.75" customHeight="1">
      <c r="H280" s="55" t="s">
        <v>477</v>
      </c>
      <c r="I280" s="55"/>
      <c r="J280" s="55" t="s">
        <v>478</v>
      </c>
      <c r="K280" s="55"/>
      <c r="L280" s="55"/>
      <c r="M280" s="55"/>
      <c r="N280" s="55"/>
    </row>
    <row r="281" spans="6:14" ht="15.75" customHeight="1">
      <c r="F281" s="55"/>
      <c r="G281" s="55"/>
      <c r="H281" s="55" t="s">
        <v>479</v>
      </c>
      <c r="I281" s="55"/>
      <c r="J281" s="55" t="s">
        <v>480</v>
      </c>
      <c r="K281" s="55"/>
      <c r="L281" s="55"/>
      <c r="M281" s="55"/>
      <c r="N281" s="55"/>
    </row>
    <row r="282" spans="6:14" ht="15.75" customHeight="1">
      <c r="F282" s="55"/>
      <c r="G282" s="55"/>
      <c r="H282" s="55" t="s">
        <v>481</v>
      </c>
      <c r="I282" s="55"/>
      <c r="J282" s="55" t="s">
        <v>482</v>
      </c>
      <c r="K282" s="55"/>
      <c r="L282" s="55"/>
      <c r="M282" s="55"/>
      <c r="N282" s="55"/>
    </row>
    <row r="283" spans="6:14" ht="15.75" customHeight="1">
      <c r="F283" s="55"/>
      <c r="G283" s="55"/>
      <c r="H283" s="55" t="s">
        <v>483</v>
      </c>
      <c r="I283" s="55"/>
      <c r="J283" s="55" t="s">
        <v>484</v>
      </c>
      <c r="K283" s="55"/>
      <c r="L283" s="55"/>
      <c r="M283" s="55"/>
      <c r="N283" s="55"/>
    </row>
    <row r="284" spans="8:14" ht="15.75" customHeight="1">
      <c r="H284" s="68" t="s">
        <v>485</v>
      </c>
      <c r="I284" s="55"/>
      <c r="J284" s="68" t="s">
        <v>486</v>
      </c>
      <c r="K284" s="6"/>
      <c r="L284" s="74" t="s">
        <v>487</v>
      </c>
      <c r="M284" s="74"/>
      <c r="N284" s="74"/>
    </row>
    <row r="285" spans="8:14" ht="15.75" customHeight="1">
      <c r="H285" s="55" t="s">
        <v>488</v>
      </c>
      <c r="I285" s="55"/>
      <c r="J285" s="55" t="s">
        <v>489</v>
      </c>
      <c r="K285" s="55"/>
      <c r="L285" s="55" t="s">
        <v>490</v>
      </c>
      <c r="M285" s="55"/>
      <c r="N285" s="55" t="s">
        <v>491</v>
      </c>
    </row>
    <row r="286" ht="8.25" customHeight="1"/>
    <row r="287" spans="2:14" ht="15.75" customHeight="1">
      <c r="B287" s="15" t="s">
        <v>492</v>
      </c>
      <c r="H287" s="17">
        <f>GIS!G16</f>
        <v>13340</v>
      </c>
      <c r="I287" s="17"/>
      <c r="J287" s="17">
        <v>13878</v>
      </c>
      <c r="K287" s="17"/>
      <c r="L287" s="17">
        <f>H287-J287</f>
        <v>-538</v>
      </c>
      <c r="M287" s="70"/>
      <c r="N287" s="70">
        <f>L287/J287*100</f>
        <v>-3.8766392851995963</v>
      </c>
    </row>
    <row r="288" spans="2:14" ht="15.75" customHeight="1">
      <c r="B288" s="15" t="s">
        <v>493</v>
      </c>
      <c r="H288" s="17"/>
      <c r="I288" s="17"/>
      <c r="J288" s="17"/>
      <c r="K288" s="17"/>
      <c r="L288" s="17"/>
      <c r="M288" s="70"/>
      <c r="N288" s="70"/>
    </row>
    <row r="289" spans="3:14" ht="15.75" customHeight="1">
      <c r="C289" s="15" t="s">
        <v>494</v>
      </c>
      <c r="H289" s="17">
        <f>GIS!G35</f>
        <v>1998</v>
      </c>
      <c r="I289" s="17"/>
      <c r="J289" s="17">
        <v>2120</v>
      </c>
      <c r="K289" s="17"/>
      <c r="L289" s="17">
        <f>H289-J289</f>
        <v>-122</v>
      </c>
      <c r="M289" s="70"/>
      <c r="N289" s="70">
        <f>L289/J289*100</f>
        <v>-5.754716981132075</v>
      </c>
    </row>
    <row r="290" spans="2:14" ht="15.75" customHeight="1">
      <c r="B290" s="15" t="s">
        <v>495</v>
      </c>
      <c r="H290" s="17">
        <f>GIS!G39</f>
        <v>1982</v>
      </c>
      <c r="I290" s="17"/>
      <c r="J290" s="17">
        <v>2146</v>
      </c>
      <c r="K290" s="17"/>
      <c r="L290" s="17">
        <f>H290-J290</f>
        <v>-164</v>
      </c>
      <c r="M290" s="70"/>
      <c r="N290" s="70">
        <f>L290/J290*100</f>
        <v>-7.642124883504193</v>
      </c>
    </row>
    <row r="291" spans="2:14" ht="15.75" customHeight="1">
      <c r="B291" s="15" t="s">
        <v>496</v>
      </c>
      <c r="H291" s="17"/>
      <c r="I291" s="17"/>
      <c r="J291" s="17"/>
      <c r="K291" s="17"/>
      <c r="L291" s="17"/>
      <c r="M291" s="70"/>
      <c r="N291" s="70"/>
    </row>
    <row r="292" spans="3:14" ht="15.75" customHeight="1">
      <c r="C292" s="15" t="s">
        <v>497</v>
      </c>
      <c r="H292" s="17">
        <f>GIS!G47</f>
        <v>1464</v>
      </c>
      <c r="I292" s="17"/>
      <c r="J292" s="17">
        <v>1733</v>
      </c>
      <c r="K292" s="17"/>
      <c r="L292" s="17">
        <f>H292-J292</f>
        <v>-269</v>
      </c>
      <c r="M292" s="70"/>
      <c r="N292" s="70">
        <f>L292/J292*100</f>
        <v>-15.522215810732835</v>
      </c>
    </row>
    <row r="293" ht="15.75">
      <c r="A293" s="58"/>
    </row>
    <row r="294" spans="1:14" ht="15.75" customHeight="1">
      <c r="A294" s="58"/>
      <c r="B294" s="94" t="s">
        <v>498</v>
      </c>
      <c r="C294" s="94"/>
      <c r="D294" s="94"/>
      <c r="E294" s="94"/>
      <c r="F294" s="94"/>
      <c r="G294" s="94"/>
      <c r="H294" s="94"/>
      <c r="I294" s="94"/>
      <c r="J294" s="94"/>
      <c r="K294" s="94"/>
      <c r="L294" s="94"/>
      <c r="M294" s="94"/>
      <c r="N294" s="94"/>
    </row>
    <row r="295" spans="1:14" ht="15.75" customHeight="1">
      <c r="A295" s="58"/>
      <c r="B295" s="94"/>
      <c r="C295" s="94"/>
      <c r="D295" s="94"/>
      <c r="E295" s="94"/>
      <c r="F295" s="94"/>
      <c r="G295" s="94"/>
      <c r="H295" s="94"/>
      <c r="I295" s="94"/>
      <c r="J295" s="94"/>
      <c r="K295" s="94"/>
      <c r="L295" s="94"/>
      <c r="M295" s="94"/>
      <c r="N295" s="94"/>
    </row>
    <row r="296" spans="1:14" ht="15.75" customHeight="1">
      <c r="A296" s="58"/>
      <c r="B296" s="94"/>
      <c r="C296" s="94"/>
      <c r="D296" s="94"/>
      <c r="E296" s="94"/>
      <c r="F296" s="94"/>
      <c r="G296" s="94"/>
      <c r="H296" s="94"/>
      <c r="I296" s="94"/>
      <c r="J296" s="94"/>
      <c r="K296" s="94"/>
      <c r="L296" s="94"/>
      <c r="M296" s="94"/>
      <c r="N296" s="94"/>
    </row>
    <row r="297" spans="1:14" ht="15.75" customHeight="1">
      <c r="A297" s="91" t="s">
        <v>499</v>
      </c>
      <c r="B297" s="91"/>
      <c r="C297" s="91"/>
      <c r="L297" s="59"/>
      <c r="M297" s="59"/>
      <c r="N297" s="59"/>
    </row>
    <row r="298" spans="1:14" ht="15.75" customHeight="1">
      <c r="A298" s="92" t="str">
        <f>A395</f>
        <v>26870 D</v>
      </c>
      <c r="B298" s="92"/>
      <c r="C298" s="92"/>
      <c r="L298" s="59"/>
      <c r="M298" s="59"/>
      <c r="N298" s="56" t="s">
        <v>500</v>
      </c>
    </row>
    <row r="299" spans="2:14" ht="15.75" customHeight="1">
      <c r="B299" s="16"/>
      <c r="C299" s="16"/>
      <c r="D299" s="16"/>
      <c r="E299" s="16"/>
      <c r="F299" s="16"/>
      <c r="G299" s="16"/>
      <c r="H299" s="16"/>
      <c r="I299" s="16"/>
      <c r="J299" s="16"/>
      <c r="K299" s="16"/>
      <c r="L299" s="16"/>
      <c r="M299" s="16"/>
      <c r="N299" s="16"/>
    </row>
    <row r="300" spans="2:14" ht="15.75" customHeight="1">
      <c r="B300" s="16"/>
      <c r="C300" s="16"/>
      <c r="D300" s="16"/>
      <c r="E300" s="16"/>
      <c r="F300" s="16"/>
      <c r="G300" s="16"/>
      <c r="H300" s="16"/>
      <c r="I300" s="16"/>
      <c r="J300" s="16"/>
      <c r="K300" s="16"/>
      <c r="L300" s="16"/>
      <c r="M300" s="16"/>
      <c r="N300" s="16"/>
    </row>
    <row r="301" spans="1:3" ht="15.75" customHeight="1">
      <c r="A301" s="15" t="s">
        <v>501</v>
      </c>
      <c r="B301" s="50" t="s">
        <v>502</v>
      </c>
      <c r="C301" s="50"/>
    </row>
    <row r="302" spans="2:14" ht="15.75" customHeight="1">
      <c r="B302" s="94" t="s">
        <v>503</v>
      </c>
      <c r="C302" s="94"/>
      <c r="D302" s="94"/>
      <c r="E302" s="94"/>
      <c r="F302" s="94"/>
      <c r="G302" s="94"/>
      <c r="H302" s="94"/>
      <c r="I302" s="94"/>
      <c r="J302" s="94"/>
      <c r="K302" s="94"/>
      <c r="L302" s="94"/>
      <c r="M302" s="94"/>
      <c r="N302" s="94"/>
    </row>
    <row r="303" spans="2:14" ht="15.75" customHeight="1">
      <c r="B303" s="94"/>
      <c r="C303" s="94"/>
      <c r="D303" s="94"/>
      <c r="E303" s="94"/>
      <c r="F303" s="94"/>
      <c r="G303" s="94"/>
      <c r="H303" s="94"/>
      <c r="I303" s="94"/>
      <c r="J303" s="94"/>
      <c r="K303" s="94"/>
      <c r="L303" s="94"/>
      <c r="M303" s="94"/>
      <c r="N303" s="94"/>
    </row>
    <row r="304" spans="2:14" ht="15.75" customHeight="1">
      <c r="B304" s="94"/>
      <c r="C304" s="94"/>
      <c r="D304" s="94"/>
      <c r="E304" s="94"/>
      <c r="F304" s="94"/>
      <c r="G304" s="94"/>
      <c r="H304" s="94"/>
      <c r="I304" s="94"/>
      <c r="J304" s="94"/>
      <c r="K304" s="94"/>
      <c r="L304" s="94"/>
      <c r="M304" s="94"/>
      <c r="N304" s="94"/>
    </row>
    <row r="305" spans="2:14" ht="15.75" customHeight="1">
      <c r="B305" s="57"/>
      <c r="C305" s="57"/>
      <c r="D305" s="57"/>
      <c r="E305" s="57"/>
      <c r="F305" s="57"/>
      <c r="G305" s="57"/>
      <c r="H305" s="57"/>
      <c r="I305" s="57"/>
      <c r="J305" s="57"/>
      <c r="K305" s="57"/>
      <c r="L305" s="57"/>
      <c r="M305" s="57"/>
      <c r="N305" s="57"/>
    </row>
    <row r="306" spans="2:14" ht="15.75" customHeight="1">
      <c r="B306" s="57"/>
      <c r="C306" s="57"/>
      <c r="D306" s="57"/>
      <c r="E306" s="57"/>
      <c r="F306" s="57"/>
      <c r="G306" s="57"/>
      <c r="H306" s="57"/>
      <c r="I306" s="57"/>
      <c r="J306" s="57"/>
      <c r="K306" s="57"/>
      <c r="L306" s="57"/>
      <c r="M306" s="57"/>
      <c r="N306" s="57"/>
    </row>
    <row r="307" spans="1:3" ht="15.75" customHeight="1">
      <c r="A307" s="15" t="s">
        <v>504</v>
      </c>
      <c r="B307" s="50" t="s">
        <v>505</v>
      </c>
      <c r="C307" s="50"/>
    </row>
    <row r="308" ht="15.75" customHeight="1">
      <c r="B308" s="15" t="s">
        <v>506</v>
      </c>
    </row>
    <row r="309" ht="15.75" customHeight="1"/>
    <row r="311" spans="1:3" ht="15.75" customHeight="1">
      <c r="A311" s="15" t="s">
        <v>507</v>
      </c>
      <c r="B311" s="50" t="s">
        <v>508</v>
      </c>
      <c r="C311" s="50"/>
    </row>
    <row r="312" spans="12:14" ht="15.75" customHeight="1">
      <c r="L312" s="55" t="s">
        <v>509</v>
      </c>
      <c r="M312" s="55"/>
      <c r="N312" s="55" t="s">
        <v>510</v>
      </c>
    </row>
    <row r="313" spans="12:14" ht="15.75" customHeight="1">
      <c r="L313" s="55" t="s">
        <v>511</v>
      </c>
      <c r="M313" s="55"/>
      <c r="N313" s="55" t="s">
        <v>512</v>
      </c>
    </row>
    <row r="314" spans="12:14" ht="15.75" customHeight="1">
      <c r="L314" s="55" t="s">
        <v>513</v>
      </c>
      <c r="M314" s="55"/>
      <c r="N314" s="55" t="s">
        <v>514</v>
      </c>
    </row>
    <row r="315" spans="12:14" ht="15.75" customHeight="1">
      <c r="L315" s="55" t="s">
        <v>515</v>
      </c>
      <c r="M315" s="55"/>
      <c r="N315" s="55" t="s">
        <v>516</v>
      </c>
    </row>
    <row r="316" spans="12:14" ht="15.75" customHeight="1">
      <c r="L316" s="6" t="s">
        <v>517</v>
      </c>
      <c r="M316" s="6"/>
      <c r="N316" s="6" t="s">
        <v>518</v>
      </c>
    </row>
    <row r="317" spans="12:14" ht="15.75" customHeight="1">
      <c r="L317" s="55" t="s">
        <v>519</v>
      </c>
      <c r="M317" s="55"/>
      <c r="N317" s="55" t="s">
        <v>520</v>
      </c>
    </row>
    <row r="318" spans="2:12" ht="15.75" customHeight="1">
      <c r="B318" s="7" t="s">
        <v>521</v>
      </c>
      <c r="C318" s="7"/>
      <c r="L318" s="63"/>
    </row>
    <row r="319" spans="2:14" ht="15.75" customHeight="1">
      <c r="B319" s="15" t="s">
        <v>522</v>
      </c>
      <c r="L319" s="63"/>
      <c r="N319" s="63"/>
    </row>
    <row r="320" spans="2:14" ht="15.75" customHeight="1">
      <c r="B320" s="15" t="s">
        <v>523</v>
      </c>
      <c r="L320" s="30">
        <v>544</v>
      </c>
      <c r="M320" s="17"/>
      <c r="N320" s="30">
        <f>L320</f>
        <v>544</v>
      </c>
    </row>
    <row r="321" spans="12:14" ht="15.75" customHeight="1">
      <c r="L321" s="17"/>
      <c r="M321" s="17"/>
      <c r="N321" s="17"/>
    </row>
    <row r="322" spans="2:14" ht="15.75" customHeight="1">
      <c r="B322" s="15" t="s">
        <v>524</v>
      </c>
      <c r="L322" s="17"/>
      <c r="M322" s="17"/>
      <c r="N322" s="17"/>
    </row>
    <row r="323" spans="2:15" ht="15.75" customHeight="1">
      <c r="B323" s="15" t="s">
        <v>525</v>
      </c>
      <c r="O323" s="63"/>
    </row>
    <row r="324" spans="2:15" ht="15.75" customHeight="1">
      <c r="B324" s="15" t="s">
        <v>526</v>
      </c>
      <c r="J324" s="63"/>
      <c r="L324" s="17">
        <v>-62</v>
      </c>
      <c r="M324" s="17"/>
      <c r="N324" s="17">
        <f>L324</f>
        <v>-62</v>
      </c>
      <c r="O324" s="63"/>
    </row>
    <row r="325" spans="2:15" ht="15.75" customHeight="1">
      <c r="B325" s="15" t="s">
        <v>527</v>
      </c>
      <c r="L325" s="17">
        <v>2</v>
      </c>
      <c r="M325" s="17"/>
      <c r="N325" s="17">
        <f>L325</f>
        <v>2</v>
      </c>
      <c r="O325" s="63"/>
    </row>
    <row r="326" spans="2:14" ht="15.75" customHeight="1">
      <c r="B326" s="15" t="s">
        <v>528</v>
      </c>
      <c r="L326" s="30">
        <v>-5</v>
      </c>
      <c r="M326" s="17"/>
      <c r="N326" s="30">
        <f>L326</f>
        <v>-5</v>
      </c>
    </row>
    <row r="327" spans="10:14" ht="15.75" customHeight="1">
      <c r="J327" s="61"/>
      <c r="L327" s="64">
        <f>SUM(L324:L326)</f>
        <v>-65</v>
      </c>
      <c r="M327" s="17"/>
      <c r="N327" s="64">
        <f>SUM(N324:N326)</f>
        <v>-65</v>
      </c>
    </row>
    <row r="328" ht="18.75" customHeight="1"/>
    <row r="329" spans="2:14" ht="15.75" customHeight="1">
      <c r="B329" s="15" t="s">
        <v>529</v>
      </c>
      <c r="L329" s="66">
        <f>L320+L327</f>
        <v>479</v>
      </c>
      <c r="N329" s="66">
        <f>N320+N327</f>
        <v>479</v>
      </c>
    </row>
    <row r="330" spans="1:14" ht="15.75" customHeight="1">
      <c r="A330" s="58"/>
      <c r="L330" s="59"/>
      <c r="M330" s="59"/>
      <c r="N330" s="71"/>
    </row>
    <row r="331" spans="1:14" ht="15.75" customHeight="1">
      <c r="A331" s="58"/>
      <c r="B331" s="94" t="s">
        <v>530</v>
      </c>
      <c r="C331" s="94"/>
      <c r="D331" s="94"/>
      <c r="E331" s="94"/>
      <c r="F331" s="94"/>
      <c r="G331" s="94"/>
      <c r="H331" s="94"/>
      <c r="I331" s="94"/>
      <c r="J331" s="94"/>
      <c r="K331" s="94"/>
      <c r="L331" s="94"/>
      <c r="M331" s="94"/>
      <c r="N331" s="94"/>
    </row>
    <row r="332" spans="1:14" ht="15.75" customHeight="1">
      <c r="A332" s="58"/>
      <c r="B332" s="94"/>
      <c r="C332" s="94"/>
      <c r="D332" s="94"/>
      <c r="E332" s="94"/>
      <c r="F332" s="94"/>
      <c r="G332" s="94"/>
      <c r="H332" s="94"/>
      <c r="I332" s="94"/>
      <c r="J332" s="94"/>
      <c r="K332" s="94"/>
      <c r="L332" s="94"/>
      <c r="M332" s="94"/>
      <c r="N332" s="94"/>
    </row>
    <row r="333" spans="1:14" ht="15.75">
      <c r="A333" s="58"/>
      <c r="B333" s="57"/>
      <c r="C333" s="57"/>
      <c r="D333" s="57"/>
      <c r="E333" s="57"/>
      <c r="F333" s="57"/>
      <c r="G333" s="57"/>
      <c r="H333" s="57"/>
      <c r="I333" s="57"/>
      <c r="J333" s="57"/>
      <c r="K333" s="57"/>
      <c r="L333" s="57"/>
      <c r="M333" s="57"/>
      <c r="N333" s="57"/>
    </row>
    <row r="334" spans="2:14" ht="15.75">
      <c r="B334" s="57"/>
      <c r="C334" s="57"/>
      <c r="D334" s="57"/>
      <c r="E334" s="57"/>
      <c r="F334" s="57"/>
      <c r="G334" s="57"/>
      <c r="H334" s="57"/>
      <c r="I334" s="57"/>
      <c r="J334" s="57"/>
      <c r="K334" s="57"/>
      <c r="L334" s="57"/>
      <c r="M334" s="57"/>
      <c r="N334" s="57"/>
    </row>
    <row r="335" spans="1:2" ht="15.75" customHeight="1">
      <c r="A335" s="15" t="s">
        <v>531</v>
      </c>
      <c r="B335" s="50" t="s">
        <v>532</v>
      </c>
    </row>
    <row r="336" ht="15.75" customHeight="1">
      <c r="B336" s="15" t="s">
        <v>533</v>
      </c>
    </row>
    <row r="337" ht="15.75" customHeight="1"/>
    <row r="338" ht="15.75" customHeight="1"/>
    <row r="339" ht="15.75" customHeight="1"/>
    <row r="340" ht="15.75" customHeight="1"/>
    <row r="341" ht="15.75" customHeight="1"/>
    <row r="342" ht="15.75" customHeight="1"/>
    <row r="343" ht="15.75" customHeight="1"/>
    <row r="344" ht="15.75" customHeight="1"/>
    <row r="345" spans="1:14" ht="15.75" customHeight="1">
      <c r="A345" s="91" t="s">
        <v>534</v>
      </c>
      <c r="B345" s="91"/>
      <c r="C345" s="91"/>
      <c r="L345" s="59"/>
      <c r="M345" s="59"/>
      <c r="N345" s="59"/>
    </row>
    <row r="346" spans="1:14" ht="15.75" customHeight="1">
      <c r="A346" s="92" t="str">
        <f>A247</f>
        <v>26870 D</v>
      </c>
      <c r="B346" s="92"/>
      <c r="C346" s="92"/>
      <c r="L346" s="59"/>
      <c r="M346" s="59"/>
      <c r="N346" s="56" t="s">
        <v>535</v>
      </c>
    </row>
    <row r="347" spans="12:14" ht="15.75" customHeight="1">
      <c r="L347" s="59"/>
      <c r="M347" s="59"/>
      <c r="N347" s="59"/>
    </row>
    <row r="348" spans="12:14" ht="15.75" customHeight="1">
      <c r="L348" s="59"/>
      <c r="M348" s="59"/>
      <c r="N348" s="59"/>
    </row>
    <row r="349" spans="1:3" ht="15.75" customHeight="1">
      <c r="A349" s="15" t="s">
        <v>536</v>
      </c>
      <c r="B349" s="50" t="s">
        <v>537</v>
      </c>
      <c r="C349" s="50"/>
    </row>
    <row r="350" spans="2:3" ht="15.75" customHeight="1">
      <c r="B350" s="50"/>
      <c r="C350" s="50"/>
    </row>
    <row r="351" spans="2:13" ht="15.75" customHeight="1">
      <c r="B351" s="15" t="s">
        <v>538</v>
      </c>
      <c r="C351" s="15" t="s">
        <v>539</v>
      </c>
      <c r="L351" s="55"/>
      <c r="M351" s="55"/>
    </row>
    <row r="352" spans="12:14" ht="15.75" customHeight="1">
      <c r="L352" s="55"/>
      <c r="M352" s="55"/>
      <c r="N352" s="55"/>
    </row>
    <row r="353" spans="12:13" ht="15.75" customHeight="1">
      <c r="L353" s="55"/>
      <c r="M353" s="55"/>
    </row>
    <row r="354" spans="2:14" ht="15.75" customHeight="1">
      <c r="B354" s="15" t="s">
        <v>540</v>
      </c>
      <c r="C354" s="94" t="s">
        <v>541</v>
      </c>
      <c r="D354" s="94"/>
      <c r="E354" s="94"/>
      <c r="F354" s="94"/>
      <c r="G354" s="94"/>
      <c r="H354" s="94"/>
      <c r="I354" s="94"/>
      <c r="J354" s="94"/>
      <c r="K354" s="94"/>
      <c r="L354" s="94"/>
      <c r="M354" s="94"/>
      <c r="N354" s="94"/>
    </row>
    <row r="355" spans="3:14" ht="15.75" customHeight="1">
      <c r="C355" s="94"/>
      <c r="D355" s="94"/>
      <c r="E355" s="94"/>
      <c r="F355" s="94"/>
      <c r="G355" s="94"/>
      <c r="H355" s="94"/>
      <c r="I355" s="94"/>
      <c r="J355" s="94"/>
      <c r="K355" s="94"/>
      <c r="L355" s="94"/>
      <c r="M355" s="94"/>
      <c r="N355" s="94"/>
    </row>
    <row r="356" ht="15.75" customHeight="1">
      <c r="C356" s="15" t="s">
        <v>542</v>
      </c>
    </row>
    <row r="357" ht="15.75" customHeight="1">
      <c r="N357" s="55" t="s">
        <v>543</v>
      </c>
    </row>
    <row r="358" ht="15.75" customHeight="1">
      <c r="N358" s="55"/>
    </row>
    <row r="359" spans="3:14" ht="15.75" customHeight="1">
      <c r="C359" s="15" t="s">
        <v>544</v>
      </c>
      <c r="L359" s="17"/>
      <c r="M359" s="17"/>
      <c r="N359" s="17">
        <v>977</v>
      </c>
    </row>
    <row r="360" spans="3:14" ht="15.75" customHeight="1">
      <c r="C360" s="15" t="s">
        <v>545</v>
      </c>
      <c r="L360" s="17"/>
      <c r="M360" s="17"/>
      <c r="N360" s="17">
        <v>977</v>
      </c>
    </row>
    <row r="361" spans="3:14" ht="15.75" customHeight="1">
      <c r="C361" s="15" t="s">
        <v>546</v>
      </c>
      <c r="L361" s="17"/>
      <c r="M361" s="17"/>
      <c r="N361" s="36">
        <v>1066</v>
      </c>
    </row>
    <row r="362" spans="12:14" ht="15.75" customHeight="1">
      <c r="L362" s="17"/>
      <c r="M362" s="17"/>
      <c r="N362" s="17"/>
    </row>
    <row r="363" spans="12:14" ht="15.75" customHeight="1">
      <c r="L363" s="17"/>
      <c r="M363" s="17"/>
      <c r="N363" s="17"/>
    </row>
    <row r="364" spans="1:3" ht="15.75" customHeight="1">
      <c r="A364" s="15" t="s">
        <v>547</v>
      </c>
      <c r="B364" s="50" t="s">
        <v>548</v>
      </c>
      <c r="C364" s="50"/>
    </row>
    <row r="365" spans="2:14" ht="15.75" customHeight="1">
      <c r="B365" s="59" t="s">
        <v>549</v>
      </c>
      <c r="C365" s="57"/>
      <c r="D365" s="57"/>
      <c r="E365" s="57"/>
      <c r="F365" s="57"/>
      <c r="G365" s="57"/>
      <c r="H365" s="57"/>
      <c r="I365" s="57"/>
      <c r="J365" s="57"/>
      <c r="K365" s="57"/>
      <c r="L365" s="57"/>
      <c r="M365" s="57"/>
      <c r="N365" s="57"/>
    </row>
    <row r="366" spans="12:14" ht="15.75" customHeight="1">
      <c r="L366" s="59"/>
      <c r="M366" s="59"/>
      <c r="N366" s="59"/>
    </row>
    <row r="367" spans="12:14" ht="15.75" customHeight="1">
      <c r="L367" s="59"/>
      <c r="M367" s="59"/>
      <c r="N367" s="59"/>
    </row>
    <row r="368" spans="1:3" ht="15.75" customHeight="1">
      <c r="A368" s="15" t="s">
        <v>550</v>
      </c>
      <c r="B368" s="50" t="s">
        <v>551</v>
      </c>
      <c r="C368" s="50"/>
    </row>
    <row r="369" ht="15.75" customHeight="1">
      <c r="N369" s="6" t="s">
        <v>552</v>
      </c>
    </row>
    <row r="370" ht="15.75" customHeight="1">
      <c r="N370" s="55" t="s">
        <v>553</v>
      </c>
    </row>
    <row r="371" ht="15.75" customHeight="1">
      <c r="B371" s="15" t="s">
        <v>554</v>
      </c>
    </row>
    <row r="372" spans="2:14" ht="15.75" customHeight="1">
      <c r="B372" s="56" t="s">
        <v>555</v>
      </c>
      <c r="C372" s="56"/>
      <c r="D372" s="15" t="s">
        <v>556</v>
      </c>
      <c r="H372" s="15" t="s">
        <v>557</v>
      </c>
      <c r="L372" s="63"/>
      <c r="N372" s="17">
        <v>446</v>
      </c>
    </row>
    <row r="373" spans="4:14" ht="15.75" customHeight="1">
      <c r="D373" s="15" t="s">
        <v>558</v>
      </c>
      <c r="H373" s="15" t="s">
        <v>559</v>
      </c>
      <c r="L373" s="63"/>
      <c r="N373" s="30">
        <v>1080</v>
      </c>
    </row>
    <row r="374" ht="9.75" customHeight="1">
      <c r="N374" s="17"/>
    </row>
    <row r="375" ht="15.75" customHeight="1">
      <c r="N375" s="36">
        <f>SUM(N372:N373)</f>
        <v>1526</v>
      </c>
    </row>
    <row r="376" ht="15.75" customHeight="1">
      <c r="N376" s="17"/>
    </row>
    <row r="377" spans="2:14" ht="15.75" customHeight="1">
      <c r="B377" s="56" t="s">
        <v>560</v>
      </c>
      <c r="C377" s="56"/>
      <c r="D377" s="15" t="s">
        <v>561</v>
      </c>
      <c r="N377" s="17">
        <f>N375</f>
        <v>1526</v>
      </c>
    </row>
    <row r="378" spans="4:14" ht="15.75" customHeight="1">
      <c r="D378" s="15" t="s">
        <v>562</v>
      </c>
      <c r="N378" s="30">
        <v>0</v>
      </c>
    </row>
    <row r="379" ht="9.75" customHeight="1">
      <c r="N379" s="17"/>
    </row>
    <row r="380" ht="15.75" customHeight="1">
      <c r="N380" s="36">
        <f>SUM(N377:N378)</f>
        <v>1526</v>
      </c>
    </row>
    <row r="381" spans="2:14" ht="15.75" customHeight="1">
      <c r="B381" s="15" t="s">
        <v>563</v>
      </c>
      <c r="N381" s="17"/>
    </row>
    <row r="382" spans="12:14" ht="15.75" customHeight="1">
      <c r="L382" s="59"/>
      <c r="M382" s="59"/>
      <c r="N382" s="59"/>
    </row>
    <row r="383" spans="12:14" ht="15.75" customHeight="1">
      <c r="L383" s="59"/>
      <c r="M383" s="59"/>
      <c r="N383" s="59"/>
    </row>
    <row r="384" spans="1:3" ht="15.75" customHeight="1">
      <c r="A384" s="15" t="s">
        <v>564</v>
      </c>
      <c r="B384" s="50" t="s">
        <v>565</v>
      </c>
      <c r="C384" s="50"/>
    </row>
    <row r="385" spans="2:14" ht="15.75" customHeight="1">
      <c r="B385" s="94" t="s">
        <v>566</v>
      </c>
      <c r="C385" s="94"/>
      <c r="D385" s="94"/>
      <c r="E385" s="94"/>
      <c r="F385" s="94"/>
      <c r="G385" s="94"/>
      <c r="H385" s="94"/>
      <c r="I385" s="94"/>
      <c r="J385" s="94"/>
      <c r="K385" s="94"/>
      <c r="L385" s="94"/>
      <c r="M385" s="94"/>
      <c r="N385" s="94"/>
    </row>
    <row r="386" spans="2:14" ht="15.75" customHeight="1">
      <c r="B386" s="94"/>
      <c r="C386" s="94"/>
      <c r="D386" s="94"/>
      <c r="E386" s="94"/>
      <c r="F386" s="94"/>
      <c r="G386" s="94"/>
      <c r="H386" s="94"/>
      <c r="I386" s="94"/>
      <c r="J386" s="94"/>
      <c r="K386" s="94"/>
      <c r="L386" s="94"/>
      <c r="M386" s="94"/>
      <c r="N386" s="94"/>
    </row>
    <row r="387" spans="2:14" ht="15.75" customHeight="1">
      <c r="B387" s="57"/>
      <c r="C387" s="57"/>
      <c r="D387" s="57"/>
      <c r="E387" s="57"/>
      <c r="F387" s="57"/>
      <c r="G387" s="57"/>
      <c r="H387" s="57"/>
      <c r="I387" s="57"/>
      <c r="J387" s="57"/>
      <c r="K387" s="57"/>
      <c r="L387" s="57"/>
      <c r="M387" s="57"/>
      <c r="N387" s="57"/>
    </row>
    <row r="388" spans="2:14" ht="15.75" customHeight="1">
      <c r="B388" s="57"/>
      <c r="C388" s="57"/>
      <c r="D388" s="57"/>
      <c r="E388" s="57"/>
      <c r="F388" s="57"/>
      <c r="G388" s="57"/>
      <c r="H388" s="57"/>
      <c r="I388" s="57"/>
      <c r="J388" s="57"/>
      <c r="K388" s="57"/>
      <c r="L388" s="57"/>
      <c r="M388" s="57"/>
      <c r="N388" s="57"/>
    </row>
    <row r="389" spans="2:14" ht="15.75" customHeight="1">
      <c r="B389" s="57"/>
      <c r="C389" s="57"/>
      <c r="D389" s="57"/>
      <c r="E389" s="57"/>
      <c r="F389" s="57"/>
      <c r="G389" s="57"/>
      <c r="H389" s="57"/>
      <c r="I389" s="57"/>
      <c r="J389" s="57"/>
      <c r="K389" s="57"/>
      <c r="L389" s="57"/>
      <c r="M389" s="57"/>
      <c r="N389" s="57"/>
    </row>
    <row r="390" spans="2:14" ht="15.75" customHeight="1">
      <c r="B390" s="57"/>
      <c r="C390" s="57"/>
      <c r="D390" s="57"/>
      <c r="E390" s="57"/>
      <c r="F390" s="57"/>
      <c r="G390" s="57"/>
      <c r="H390" s="57"/>
      <c r="I390" s="57"/>
      <c r="J390" s="57"/>
      <c r="K390" s="57"/>
      <c r="L390" s="57"/>
      <c r="M390" s="57"/>
      <c r="N390" s="57"/>
    </row>
    <row r="391" spans="2:14" ht="15.75" customHeight="1">
      <c r="B391" s="57"/>
      <c r="C391" s="57"/>
      <c r="D391" s="57"/>
      <c r="E391" s="57"/>
      <c r="F391" s="57"/>
      <c r="G391" s="57"/>
      <c r="H391" s="57"/>
      <c r="I391" s="57"/>
      <c r="J391" s="57"/>
      <c r="K391" s="57"/>
      <c r="L391" s="57"/>
      <c r="M391" s="57"/>
      <c r="N391" s="57"/>
    </row>
    <row r="392" spans="2:14" ht="15.75" customHeight="1">
      <c r="B392" s="57"/>
      <c r="C392" s="57"/>
      <c r="D392" s="57"/>
      <c r="E392" s="57"/>
      <c r="F392" s="57"/>
      <c r="G392" s="57"/>
      <c r="H392" s="57"/>
      <c r="I392" s="57"/>
      <c r="J392" s="57"/>
      <c r="K392" s="57"/>
      <c r="L392" s="57"/>
      <c r="M392" s="57"/>
      <c r="N392" s="57"/>
    </row>
    <row r="393" spans="2:14" ht="15.75" customHeight="1">
      <c r="B393" s="57"/>
      <c r="C393" s="57"/>
      <c r="D393" s="57"/>
      <c r="E393" s="57"/>
      <c r="F393" s="57"/>
      <c r="G393" s="57"/>
      <c r="H393" s="57"/>
      <c r="I393" s="57"/>
      <c r="J393" s="57"/>
      <c r="K393" s="57"/>
      <c r="L393" s="57"/>
      <c r="M393" s="57"/>
      <c r="N393" s="57"/>
    </row>
    <row r="394" spans="1:14" ht="15.75" customHeight="1">
      <c r="A394" s="91" t="s">
        <v>567</v>
      </c>
      <c r="B394" s="91"/>
      <c r="C394" s="91"/>
      <c r="L394" s="59"/>
      <c r="M394" s="59"/>
      <c r="N394" s="59"/>
    </row>
    <row r="395" spans="1:14" ht="15.75" customHeight="1">
      <c r="A395" s="92" t="str">
        <f>A346</f>
        <v>26870 D</v>
      </c>
      <c r="B395" s="92"/>
      <c r="C395" s="92"/>
      <c r="L395" s="59"/>
      <c r="M395" s="59"/>
      <c r="N395" s="56" t="s">
        <v>568</v>
      </c>
    </row>
    <row r="396" spans="12:14" ht="15.75" customHeight="1">
      <c r="L396" s="59"/>
      <c r="M396" s="59"/>
      <c r="N396" s="59"/>
    </row>
    <row r="397" spans="12:14" ht="15.75" customHeight="1">
      <c r="L397" s="59"/>
      <c r="M397" s="59"/>
      <c r="N397" s="59"/>
    </row>
    <row r="398" spans="1:3" ht="15.75" customHeight="1">
      <c r="A398" s="15" t="s">
        <v>569</v>
      </c>
      <c r="B398" s="50" t="s">
        <v>570</v>
      </c>
      <c r="C398" s="50"/>
    </row>
    <row r="399" spans="2:14" ht="15.75" customHeight="1">
      <c r="B399" s="94" t="s">
        <v>571</v>
      </c>
      <c r="C399" s="94"/>
      <c r="D399" s="94"/>
      <c r="E399" s="94"/>
      <c r="F399" s="94"/>
      <c r="G399" s="94"/>
      <c r="H399" s="94"/>
      <c r="I399" s="94"/>
      <c r="J399" s="94"/>
      <c r="K399" s="94"/>
      <c r="L399" s="94"/>
      <c r="M399" s="94"/>
      <c r="N399" s="94"/>
    </row>
    <row r="400" spans="2:14" ht="15.75" customHeight="1">
      <c r="B400" s="94"/>
      <c r="C400" s="94"/>
      <c r="D400" s="94"/>
      <c r="E400" s="94"/>
      <c r="F400" s="94"/>
      <c r="G400" s="94"/>
      <c r="H400" s="94"/>
      <c r="I400" s="94"/>
      <c r="J400" s="94"/>
      <c r="K400" s="94"/>
      <c r="L400" s="94"/>
      <c r="M400" s="94"/>
      <c r="N400" s="94"/>
    </row>
    <row r="401" spans="2:14" ht="15.75" customHeight="1">
      <c r="B401" s="57"/>
      <c r="C401" s="57"/>
      <c r="D401" s="57"/>
      <c r="E401" s="57"/>
      <c r="F401" s="57"/>
      <c r="G401" s="57"/>
      <c r="H401" s="57"/>
      <c r="I401" s="57"/>
      <c r="J401" s="57"/>
      <c r="K401" s="57"/>
      <c r="L401" s="57"/>
      <c r="M401" s="57"/>
      <c r="N401" s="57"/>
    </row>
    <row r="402" spans="2:14" ht="15.75" customHeight="1">
      <c r="B402" s="94" t="s">
        <v>572</v>
      </c>
      <c r="C402" s="94"/>
      <c r="D402" s="94"/>
      <c r="E402" s="94"/>
      <c r="F402" s="94"/>
      <c r="G402" s="94"/>
      <c r="H402" s="94"/>
      <c r="I402" s="94"/>
      <c r="J402" s="94"/>
      <c r="K402" s="94"/>
      <c r="L402" s="94"/>
      <c r="M402" s="94"/>
      <c r="N402" s="94"/>
    </row>
    <row r="403" spans="2:14" ht="15.75" customHeight="1">
      <c r="B403" s="94"/>
      <c r="C403" s="94"/>
      <c r="D403" s="94"/>
      <c r="E403" s="94"/>
      <c r="F403" s="94"/>
      <c r="G403" s="94"/>
      <c r="H403" s="94"/>
      <c r="I403" s="94"/>
      <c r="J403" s="94"/>
      <c r="K403" s="94"/>
      <c r="L403" s="94"/>
      <c r="M403" s="94"/>
      <c r="N403" s="94"/>
    </row>
    <row r="404" spans="2:14" ht="15.75" customHeight="1">
      <c r="B404" s="94"/>
      <c r="C404" s="94"/>
      <c r="D404" s="94"/>
      <c r="E404" s="94"/>
      <c r="F404" s="94"/>
      <c r="G404" s="94"/>
      <c r="H404" s="94"/>
      <c r="I404" s="94"/>
      <c r="J404" s="94"/>
      <c r="K404" s="94"/>
      <c r="L404" s="94"/>
      <c r="M404" s="94"/>
      <c r="N404" s="94"/>
    </row>
    <row r="405" spans="2:14" ht="15.75" customHeight="1">
      <c r="B405" s="94"/>
      <c r="C405" s="94"/>
      <c r="D405" s="94"/>
      <c r="E405" s="94"/>
      <c r="F405" s="94"/>
      <c r="G405" s="94"/>
      <c r="H405" s="94"/>
      <c r="I405" s="94"/>
      <c r="J405" s="94"/>
      <c r="K405" s="94"/>
      <c r="L405" s="94"/>
      <c r="M405" s="94"/>
      <c r="N405" s="94"/>
    </row>
    <row r="406" spans="2:14" ht="15.75" customHeight="1">
      <c r="B406" s="57"/>
      <c r="C406" s="57"/>
      <c r="D406" s="57"/>
      <c r="E406" s="57"/>
      <c r="F406" s="57"/>
      <c r="G406" s="57"/>
      <c r="H406" s="57"/>
      <c r="I406" s="57"/>
      <c r="J406" s="57"/>
      <c r="K406" s="57"/>
      <c r="L406" s="57"/>
      <c r="M406" s="57"/>
      <c r="N406" s="57"/>
    </row>
    <row r="407" spans="2:14" ht="15.75" customHeight="1">
      <c r="B407" s="94" t="s">
        <v>573</v>
      </c>
      <c r="C407" s="94"/>
      <c r="D407" s="94"/>
      <c r="E407" s="94"/>
      <c r="F407" s="94"/>
      <c r="G407" s="94"/>
      <c r="H407" s="94"/>
      <c r="I407" s="94"/>
      <c r="J407" s="94"/>
      <c r="K407" s="94"/>
      <c r="L407" s="94"/>
      <c r="M407" s="94"/>
      <c r="N407" s="94"/>
    </row>
    <row r="408" spans="2:14" ht="15.75" customHeight="1">
      <c r="B408" s="94"/>
      <c r="C408" s="94"/>
      <c r="D408" s="94"/>
      <c r="E408" s="94"/>
      <c r="F408" s="94"/>
      <c r="G408" s="94"/>
      <c r="H408" s="94"/>
      <c r="I408" s="94"/>
      <c r="J408" s="94"/>
      <c r="K408" s="94"/>
      <c r="L408" s="94"/>
      <c r="M408" s="94"/>
      <c r="N408" s="94"/>
    </row>
    <row r="409" spans="3:14" ht="15.75" customHeight="1">
      <c r="C409" s="57"/>
      <c r="D409" s="57"/>
      <c r="E409" s="57"/>
      <c r="F409" s="57"/>
      <c r="G409" s="57"/>
      <c r="H409" s="57"/>
      <c r="I409" s="57"/>
      <c r="J409" s="57"/>
      <c r="K409" s="57"/>
      <c r="L409" s="57"/>
      <c r="M409" s="57"/>
      <c r="N409" s="57"/>
    </row>
    <row r="410" spans="1:3" ht="15.75" customHeight="1">
      <c r="A410" s="15" t="s">
        <v>574</v>
      </c>
      <c r="B410" s="50" t="s">
        <v>575</v>
      </c>
      <c r="C410" s="50"/>
    </row>
    <row r="411" spans="2:14" ht="15.75" customHeight="1">
      <c r="B411" s="94" t="s">
        <v>576</v>
      </c>
      <c r="C411" s="94"/>
      <c r="D411" s="94"/>
      <c r="E411" s="94"/>
      <c r="F411" s="94"/>
      <c r="G411" s="94"/>
      <c r="H411" s="94"/>
      <c r="I411" s="94"/>
      <c r="J411" s="94"/>
      <c r="K411" s="94"/>
      <c r="L411" s="94"/>
      <c r="M411" s="94"/>
      <c r="N411" s="94"/>
    </row>
    <row r="412" spans="3:14" ht="15.75" customHeight="1">
      <c r="C412" s="50"/>
      <c r="D412" s="50"/>
      <c r="E412" s="50"/>
      <c r="F412" s="50"/>
      <c r="G412" s="50"/>
      <c r="H412" s="50"/>
      <c r="I412" s="50"/>
      <c r="J412" s="50"/>
      <c r="K412" s="50"/>
      <c r="L412" s="50"/>
      <c r="M412" s="50"/>
      <c r="N412" s="50"/>
    </row>
    <row r="413" spans="1:14" ht="15.75" customHeight="1">
      <c r="A413" s="15" t="s">
        <v>577</v>
      </c>
      <c r="B413" s="50" t="s">
        <v>578</v>
      </c>
      <c r="L413" s="59"/>
      <c r="M413" s="59"/>
      <c r="N413" s="59"/>
    </row>
    <row r="414" spans="3:14" ht="15.75" customHeight="1">
      <c r="C414" s="50"/>
      <c r="H414" s="91" t="s">
        <v>579</v>
      </c>
      <c r="I414" s="91"/>
      <c r="J414" s="91"/>
      <c r="L414" s="91" t="s">
        <v>580</v>
      </c>
      <c r="M414" s="91"/>
      <c r="N414" s="91"/>
    </row>
    <row r="415" spans="8:14" ht="15.75" customHeight="1">
      <c r="H415" s="91" t="s">
        <v>581</v>
      </c>
      <c r="I415" s="91"/>
      <c r="J415" s="91"/>
      <c r="L415" s="91" t="s">
        <v>582</v>
      </c>
      <c r="M415" s="91"/>
      <c r="N415" s="91"/>
    </row>
    <row r="416" spans="8:14" ht="15.75" customHeight="1">
      <c r="H416" s="97" t="s">
        <v>583</v>
      </c>
      <c r="I416" s="97"/>
      <c r="J416" s="97"/>
      <c r="L416" s="97" t="s">
        <v>584</v>
      </c>
      <c r="M416" s="97"/>
      <c r="N416" s="97"/>
    </row>
    <row r="417" spans="8:14" ht="15.75" customHeight="1">
      <c r="H417" s="6">
        <v>2005</v>
      </c>
      <c r="I417" s="6"/>
      <c r="J417" s="6">
        <v>2004</v>
      </c>
      <c r="K417" s="6"/>
      <c r="L417" s="6">
        <v>2005</v>
      </c>
      <c r="M417" s="6"/>
      <c r="N417" s="6">
        <v>2004</v>
      </c>
    </row>
    <row r="418" spans="8:14" ht="15.75" customHeight="1">
      <c r="H418" s="55" t="s">
        <v>585</v>
      </c>
      <c r="I418" s="55"/>
      <c r="J418" s="55" t="s">
        <v>586</v>
      </c>
      <c r="K418" s="55"/>
      <c r="L418" s="55" t="s">
        <v>587</v>
      </c>
      <c r="M418" s="55"/>
      <c r="N418" s="55" t="s">
        <v>588</v>
      </c>
    </row>
    <row r="419" spans="9:14" ht="8.25" customHeight="1">
      <c r="I419" s="17"/>
      <c r="J419" s="17"/>
      <c r="K419" s="17"/>
      <c r="L419" s="17"/>
      <c r="M419" s="17"/>
      <c r="N419" s="17"/>
    </row>
    <row r="420" spans="2:14" ht="15.75" customHeight="1">
      <c r="B420" s="15" t="s">
        <v>315</v>
      </c>
      <c r="H420" s="30">
        <f>GIS!G47</f>
        <v>1464</v>
      </c>
      <c r="I420" s="17"/>
      <c r="J420" s="30">
        <f>GIS!I47</f>
        <v>-1134</v>
      </c>
      <c r="K420" s="17"/>
      <c r="L420" s="30">
        <f>GIS!K47</f>
        <v>1464</v>
      </c>
      <c r="M420" s="17"/>
      <c r="N420" s="30">
        <f>GIS!M47</f>
        <v>-1134</v>
      </c>
    </row>
    <row r="421" spans="9:14" ht="15.75" customHeight="1">
      <c r="I421" s="17"/>
      <c r="J421" s="17"/>
      <c r="K421" s="17"/>
      <c r="L421" s="17"/>
      <c r="M421" s="17"/>
      <c r="N421" s="17"/>
    </row>
    <row r="422" spans="8:14" ht="15.75" customHeight="1">
      <c r="H422" s="55" t="s">
        <v>589</v>
      </c>
      <c r="I422" s="17"/>
      <c r="J422" s="55" t="s">
        <v>590</v>
      </c>
      <c r="K422" s="17"/>
      <c r="L422" s="55" t="s">
        <v>591</v>
      </c>
      <c r="M422" s="17"/>
      <c r="N422" s="55" t="s">
        <v>592</v>
      </c>
    </row>
    <row r="423" spans="2:14" ht="15.75" customHeight="1">
      <c r="B423" s="15" t="s">
        <v>593</v>
      </c>
      <c r="H423" s="17">
        <v>60800000</v>
      </c>
      <c r="I423" s="17"/>
      <c r="J423" s="17">
        <v>60800000</v>
      </c>
      <c r="K423" s="17"/>
      <c r="L423" s="17">
        <f>H423</f>
        <v>60800000</v>
      </c>
      <c r="M423" s="17"/>
      <c r="N423" s="18">
        <f>J423</f>
        <v>60800000</v>
      </c>
    </row>
    <row r="424" spans="12:14" ht="12" customHeight="1">
      <c r="L424" s="59"/>
      <c r="M424" s="59"/>
      <c r="N424" s="59"/>
    </row>
    <row r="425" spans="8:14" ht="15.75" customHeight="1">
      <c r="H425" s="55" t="s">
        <v>594</v>
      </c>
      <c r="I425" s="17"/>
      <c r="J425" s="55" t="s">
        <v>595</v>
      </c>
      <c r="K425" s="17"/>
      <c r="L425" s="55" t="s">
        <v>596</v>
      </c>
      <c r="M425" s="17"/>
      <c r="N425" s="55" t="s">
        <v>597</v>
      </c>
    </row>
    <row r="426" spans="2:14" ht="15.75" customHeight="1">
      <c r="B426" s="15" t="s">
        <v>598</v>
      </c>
      <c r="I426" s="17"/>
      <c r="J426" s="17"/>
      <c r="K426" s="17"/>
      <c r="L426" s="17"/>
      <c r="M426" s="17"/>
      <c r="N426" s="17"/>
    </row>
    <row r="427" spans="2:14" ht="16.5" customHeight="1">
      <c r="B427" s="15" t="s">
        <v>599</v>
      </c>
      <c r="H427" s="39">
        <f>H420/H423*100000</f>
        <v>2.4078947368421053</v>
      </c>
      <c r="I427" s="17"/>
      <c r="J427" s="39">
        <f>J420/J423*100000</f>
        <v>-1.8651315789473684</v>
      </c>
      <c r="K427" s="17"/>
      <c r="L427" s="39">
        <f>L420/L423*100000</f>
        <v>2.4078947368421053</v>
      </c>
      <c r="M427" s="17"/>
      <c r="N427" s="39">
        <f>N420/N423*100000</f>
        <v>-1.8651315789473684</v>
      </c>
    </row>
    <row r="428" spans="12:14" ht="15.75" customHeight="1">
      <c r="L428" s="59"/>
      <c r="M428" s="59"/>
      <c r="N428" s="72"/>
    </row>
    <row r="429" spans="1:10" ht="15.75" customHeight="1">
      <c r="A429" s="50" t="s">
        <v>600</v>
      </c>
      <c r="J429" s="58"/>
    </row>
    <row r="430" ht="15.75" customHeight="1">
      <c r="A430" s="15" t="s">
        <v>601</v>
      </c>
    </row>
    <row r="433" ht="15.75" customHeight="1">
      <c r="A433" s="15" t="s">
        <v>602</v>
      </c>
    </row>
    <row r="438" ht="15.75" customHeight="1">
      <c r="A438" s="15" t="s">
        <v>603</v>
      </c>
    </row>
    <row r="439" ht="15.75" customHeight="1">
      <c r="A439" s="15" t="s">
        <v>604</v>
      </c>
    </row>
    <row r="441" ht="15.75" customHeight="1">
      <c r="A441" s="15" t="s">
        <v>605</v>
      </c>
    </row>
    <row r="442" ht="15.75" customHeight="1">
      <c r="A442" s="73" t="s">
        <v>606</v>
      </c>
    </row>
  </sheetData>
  <mergeCells count="57">
    <mergeCell ref="H415:J415"/>
    <mergeCell ref="L415:N415"/>
    <mergeCell ref="H416:J416"/>
    <mergeCell ref="L416:N416"/>
    <mergeCell ref="B402:N405"/>
    <mergeCell ref="B407:N408"/>
    <mergeCell ref="B411:N411"/>
    <mergeCell ref="H414:J414"/>
    <mergeCell ref="L414:N414"/>
    <mergeCell ref="B385:N386"/>
    <mergeCell ref="A394:C394"/>
    <mergeCell ref="A395:C395"/>
    <mergeCell ref="B399:N400"/>
    <mergeCell ref="B331:N332"/>
    <mergeCell ref="A345:C345"/>
    <mergeCell ref="A346:C346"/>
    <mergeCell ref="C354:N355"/>
    <mergeCell ref="B294:N296"/>
    <mergeCell ref="A297:C297"/>
    <mergeCell ref="A298:C298"/>
    <mergeCell ref="B302:N304"/>
    <mergeCell ref="B269:N270"/>
    <mergeCell ref="B272:N274"/>
    <mergeCell ref="B276:N277"/>
    <mergeCell ref="L284:N284"/>
    <mergeCell ref="B220:N221"/>
    <mergeCell ref="A246:C246"/>
    <mergeCell ref="A247:C247"/>
    <mergeCell ref="L259:N259"/>
    <mergeCell ref="A194:C194"/>
    <mergeCell ref="A195:C195"/>
    <mergeCell ref="B199:N200"/>
    <mergeCell ref="B216:N218"/>
    <mergeCell ref="A145:C145"/>
    <mergeCell ref="A146:C146"/>
    <mergeCell ref="B150:N151"/>
    <mergeCell ref="B157:N158"/>
    <mergeCell ref="B104:F105"/>
    <mergeCell ref="B117:N119"/>
    <mergeCell ref="J121:N121"/>
    <mergeCell ref="J122:N122"/>
    <mergeCell ref="A50:C50"/>
    <mergeCell ref="B63:F64"/>
    <mergeCell ref="A97:C97"/>
    <mergeCell ref="A98:C98"/>
    <mergeCell ref="B34:N35"/>
    <mergeCell ref="B39:N41"/>
    <mergeCell ref="B45:N47"/>
    <mergeCell ref="A49:C49"/>
    <mergeCell ref="A8:N8"/>
    <mergeCell ref="A9:N9"/>
    <mergeCell ref="A12:N14"/>
    <mergeCell ref="B20:N22"/>
    <mergeCell ref="A1:C1"/>
    <mergeCell ref="A2:C2"/>
    <mergeCell ref="A5:N5"/>
    <mergeCell ref="A6:N6"/>
  </mergeCells>
  <printOptions/>
  <pageMargins left="0.5" right="0.5" top="0.75" bottom="0.75" header="0.5" footer="0.5"/>
  <pageSetup firstPageNumber="7" useFirstPageNumber="1" fitToHeight="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T.C.LIEW</dc:creator>
  <cp:keywords/>
  <dc:description/>
  <cp:lastModifiedBy>Gauri</cp:lastModifiedBy>
  <cp:lastPrinted>2005-06-30T17:52:36Z</cp:lastPrinted>
  <dcterms:created xsi:type="dcterms:W3CDTF">2002-11-01T01:28:40Z</dcterms:created>
  <dcterms:modified xsi:type="dcterms:W3CDTF">2005-06-30T17:52:53Z</dcterms:modified>
  <cp:category/>
  <cp:version/>
  <cp:contentType/>
  <cp:contentStatus/>
  <cp:revision>1</cp:revision>
</cp:coreProperties>
</file>